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I7" i="1" l="1"/>
  <c r="I6" i="1"/>
  <c r="I14" i="1"/>
  <c r="I13" i="1"/>
  <c r="I12" i="1"/>
  <c r="I10" i="1"/>
  <c r="I9" i="1"/>
  <c r="I8" i="1"/>
  <c r="I5" i="1"/>
  <c r="I4" i="1"/>
  <c r="H24" i="1"/>
  <c r="H23" i="1"/>
  <c r="H22" i="1"/>
  <c r="I21" i="1"/>
  <c r="H21" i="1"/>
  <c r="G21" i="1"/>
  <c r="I20" i="1"/>
  <c r="H20" i="1"/>
  <c r="G20" i="1"/>
  <c r="H14" i="1"/>
  <c r="H13" i="1"/>
  <c r="H12" i="1"/>
  <c r="H10" i="1"/>
  <c r="H9" i="1"/>
  <c r="H8" i="1"/>
  <c r="H7" i="1"/>
  <c r="H6" i="1"/>
  <c r="H5" i="1"/>
  <c r="H4" i="1"/>
  <c r="G23" i="1"/>
  <c r="G22" i="1"/>
  <c r="G24" i="1" s="1"/>
  <c r="I19" i="1"/>
  <c r="H19" i="1"/>
  <c r="G19" i="1"/>
  <c r="G14" i="1"/>
  <c r="G13" i="1"/>
  <c r="G12" i="1"/>
  <c r="G10" i="1"/>
  <c r="G6" i="1"/>
  <c r="G5" i="1"/>
  <c r="G4" i="1"/>
  <c r="G9" i="1"/>
  <c r="G8" i="1"/>
  <c r="G7" i="1"/>
  <c r="N3" i="1"/>
  <c r="I23" i="1" l="1"/>
  <c r="I22" i="1"/>
  <c r="I24" i="1" s="1"/>
  <c r="K24" i="1" s="1"/>
  <c r="P6" i="1"/>
</calcChain>
</file>

<file path=xl/sharedStrings.xml><?xml version="1.0" encoding="utf-8"?>
<sst xmlns="http://schemas.openxmlformats.org/spreadsheetml/2006/main" count="64" uniqueCount="57">
  <si>
    <t>1a.</t>
  </si>
  <si>
    <t>1b.</t>
  </si>
  <si>
    <t>2*.</t>
  </si>
  <si>
    <t>ΕΤΜΕΑΡ</t>
  </si>
  <si>
    <t>3*.</t>
  </si>
  <si>
    <t>ΕΦΚ</t>
  </si>
  <si>
    <t>4*.</t>
  </si>
  <si>
    <t>Λοιπές χρεώσεις</t>
  </si>
  <si>
    <t>5.</t>
  </si>
  <si>
    <t>E - Μεταφορά</t>
  </si>
  <si>
    <t>6.</t>
  </si>
  <si>
    <t>Ε - Διανομή</t>
  </si>
  <si>
    <t>7*.</t>
  </si>
  <si>
    <t>ΥΚΩ</t>
  </si>
  <si>
    <t>7a.</t>
  </si>
  <si>
    <t>kwh</t>
  </si>
  <si>
    <t>7b</t>
  </si>
  <si>
    <t>7c</t>
  </si>
  <si>
    <t>2* 3* 7*</t>
  </si>
  <si>
    <t>→</t>
  </si>
  <si>
    <t xml:space="preserve">  </t>
  </si>
  <si>
    <t xml:space="preserve"> </t>
  </si>
  <si>
    <t>ΧΡΕΩΣΕΙΣ ΔΕΗ                       - Είδος χρέωσης</t>
  </si>
  <si>
    <t>Τιμή σε   €/kwh</t>
  </si>
  <si>
    <t>Ενέργεια, έως 2.000 kwh</t>
  </si>
  <si>
    <t>0-1600  kwh</t>
  </si>
  <si>
    <t xml:space="preserve">≥2001  kwh </t>
  </si>
  <si>
    <t>9a.</t>
  </si>
  <si>
    <t>9b.</t>
  </si>
  <si>
    <t>8b</t>
  </si>
  <si>
    <t>8a.</t>
  </si>
  <si>
    <t>Συμφωνημένη ισχύς σε kva 1Φ</t>
  </si>
  <si>
    <t>Πάγιο τετραμήνου - 1Φ</t>
  </si>
  <si>
    <t>Πάγιο τετραμήνου - 3Φ</t>
  </si>
  <si>
    <t>Συμφωνημένη ισχύς σε kva 3Φ</t>
  </si>
  <si>
    <t>ΠΑΓΙΕΣ ΧΡΕΩΣΕΙΣ</t>
  </si>
  <si>
    <t>Ενέργεια - Μεταφοράς σε €/kVA</t>
  </si>
  <si>
    <t>Ενέργεια - Διανομής σε €/kVA</t>
  </si>
  <si>
    <t>10.</t>
  </si>
  <si>
    <t>11.</t>
  </si>
  <si>
    <t>12.</t>
  </si>
  <si>
    <r>
      <t xml:space="preserve">Ειδικό Τέλος </t>
    </r>
    <r>
      <rPr>
        <b/>
        <sz val="14"/>
        <color theme="1"/>
        <rFont val="Calibri"/>
        <family val="2"/>
        <charset val="161"/>
        <scheme val="minor"/>
      </rPr>
      <t>5%</t>
    </r>
    <r>
      <rPr>
        <b/>
        <sz val="8"/>
        <color theme="1"/>
        <rFont val="Calibri"/>
        <family val="2"/>
        <charset val="161"/>
        <scheme val="minor"/>
      </rPr>
      <t>0</t>
    </r>
  </si>
  <si>
    <t>1ος</t>
  </si>
  <si>
    <t>2ος</t>
  </si>
  <si>
    <t>3ος</t>
  </si>
  <si>
    <t xml:space="preserve">Συνολική ΚΑΤΑΝΑΛΩΣΗ έτους </t>
  </si>
  <si>
    <t>ΦΠΑ 6%</t>
  </si>
  <si>
    <t>ΚΑΤΑΝΑΛΩΣΗ τετραμήνου σε KWh</t>
  </si>
  <si>
    <t>Ετήσια Κατανάλωση</t>
  </si>
  <si>
    <r>
      <t xml:space="preserve">Πληρωμές ανά εκκαθαριστικό λογαριασμό  </t>
    </r>
    <r>
      <rPr>
        <b/>
        <sz val="20"/>
        <color theme="1"/>
        <rFont val="Constantia"/>
        <family val="1"/>
        <charset val="161"/>
      </rPr>
      <t>€</t>
    </r>
  </si>
  <si>
    <t>ΣΥΝΟΛΙΚΟ ΠΟΣΟ ΠΛΗΡΩΜΗΣ ΡΕΥΜΑΤΟΣ 4μήνου</t>
  </si>
  <si>
    <r>
      <t xml:space="preserve">Ενέργεια,       </t>
    </r>
    <r>
      <rPr>
        <b/>
        <sz val="12"/>
        <color theme="1"/>
        <rFont val="Calibri"/>
        <family val="2"/>
        <charset val="161"/>
      </rPr>
      <t>≥</t>
    </r>
    <r>
      <rPr>
        <b/>
        <sz val="12"/>
        <color theme="1"/>
        <rFont val="Calibri"/>
        <family val="2"/>
        <charset val="161"/>
        <scheme val="minor"/>
      </rPr>
      <t>2.001 kwh</t>
    </r>
  </si>
  <si>
    <t>1601-2000  kwh</t>
  </si>
  <si>
    <t>Ειδικό Τέλος Μείωσης Αερίων Ρύπων Ειδικός Φόρος Κατανάλωσης                Υπηρεσίες Κοινής Ωφέλειας</t>
  </si>
  <si>
    <r>
      <t xml:space="preserve">Παράδειγμα ανάγνωσης και διαχείρισης του λογαριασμού </t>
    </r>
    <r>
      <rPr>
        <b/>
        <sz val="14"/>
        <color rgb="FFFF0000"/>
        <rFont val="Constantia"/>
        <family val="1"/>
        <charset val="161"/>
      </rPr>
      <t>της ΔΕΗ στο οικιακό τιμολόγιο</t>
    </r>
    <r>
      <rPr>
        <b/>
        <sz val="14"/>
        <color theme="4"/>
        <rFont val="Constantia"/>
        <family val="1"/>
        <charset val="161"/>
      </rPr>
      <t xml:space="preserve"> Γ1, </t>
    </r>
    <r>
      <rPr>
        <b/>
        <sz val="14"/>
        <color theme="1"/>
        <rFont val="Constantia"/>
        <family val="1"/>
        <charset val="161"/>
      </rPr>
      <t>σε Τριφασική παροχή με Σ.Ι. = 25KVA</t>
    </r>
  </si>
  <si>
    <t>ΕΤΟΣ→</t>
  </si>
  <si>
    <t>IONIANECO - Κωνσταντίνος Πρέντζας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</si>
</sst>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8"/>
      <color theme="1"/>
      <name val="Britannic Bold"/>
      <family val="2"/>
    </font>
    <font>
      <b/>
      <sz val="14"/>
      <color theme="3"/>
      <name val="Corbel"/>
      <family val="2"/>
      <charset val="161"/>
    </font>
    <font>
      <b/>
      <sz val="12"/>
      <color theme="1"/>
      <name val="Corbel"/>
      <family val="2"/>
      <charset val="161"/>
    </font>
    <font>
      <sz val="48"/>
      <color theme="1"/>
      <name val="Corbel"/>
      <family val="2"/>
      <charset val="161"/>
    </font>
    <font>
      <b/>
      <sz val="10"/>
      <color theme="1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1"/>
      <color theme="9" tint="-0.249977111117893"/>
      <name val="Arial"/>
      <family val="2"/>
      <charset val="161"/>
    </font>
    <font>
      <b/>
      <sz val="22"/>
      <color theme="9" tint="-0.249977111117893"/>
      <name val="Castellar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1"/>
      <scheme val="minor"/>
    </font>
    <font>
      <b/>
      <sz val="14"/>
      <color rgb="FFFF0000"/>
      <name val="Corbel"/>
      <family val="2"/>
      <charset val="161"/>
    </font>
    <font>
      <b/>
      <sz val="14"/>
      <color theme="1"/>
      <name val="Corbel"/>
      <family val="2"/>
      <charset val="161"/>
    </font>
    <font>
      <b/>
      <sz val="14"/>
      <color theme="9" tint="-0.249977111117893"/>
      <name val="Corbel"/>
      <family val="2"/>
      <charset val="161"/>
    </font>
    <font>
      <b/>
      <sz val="8"/>
      <color theme="1"/>
      <name val="Calibri"/>
      <family val="2"/>
      <charset val="161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orbel"/>
      <family val="2"/>
      <charset val="161"/>
    </font>
    <font>
      <b/>
      <sz val="14"/>
      <color theme="3"/>
      <name val="Century Schoolbook"/>
      <family val="1"/>
      <charset val="161"/>
    </font>
    <font>
      <b/>
      <sz val="18"/>
      <color rgb="FFFF0000"/>
      <name val="Britannic Bold"/>
      <family val="2"/>
    </font>
    <font>
      <b/>
      <sz val="14"/>
      <color rgb="FFFF0000"/>
      <name val="Constantia"/>
      <family val="1"/>
      <charset val="161"/>
    </font>
    <font>
      <b/>
      <sz val="16"/>
      <color rgb="FFFF0000"/>
      <name val="Corbel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</font>
    <font>
      <sz val="11"/>
      <color theme="1"/>
      <name val="Corbel"/>
      <family val="2"/>
      <charset val="161"/>
    </font>
    <font>
      <sz val="12"/>
      <color theme="1"/>
      <name val="Corbel"/>
      <family val="2"/>
      <charset val="161"/>
    </font>
    <font>
      <b/>
      <sz val="12"/>
      <color theme="1"/>
      <name val="Constantia"/>
      <family val="1"/>
      <charset val="161"/>
    </font>
    <font>
      <sz val="14"/>
      <color theme="1"/>
      <name val="Calibri"/>
      <family val="2"/>
      <scheme val="minor"/>
    </font>
    <font>
      <b/>
      <sz val="14"/>
      <color theme="1"/>
      <name val="Constantia"/>
      <family val="1"/>
      <charset val="161"/>
    </font>
    <font>
      <b/>
      <sz val="12"/>
      <color rgb="FFFF0000"/>
      <name val="Calibri"/>
      <family val="2"/>
      <charset val="161"/>
      <scheme val="minor"/>
    </font>
    <font>
      <b/>
      <sz val="14"/>
      <color theme="4"/>
      <name val="Constantia"/>
      <family val="1"/>
      <charset val="161"/>
    </font>
    <font>
      <b/>
      <sz val="12"/>
      <color theme="6" tint="-0.499984740745262"/>
      <name val="Corbel"/>
      <family val="2"/>
      <charset val="161"/>
    </font>
    <font>
      <b/>
      <sz val="20"/>
      <color theme="1"/>
      <name val="Constantia"/>
      <family val="1"/>
      <charset val="161"/>
    </font>
    <font>
      <sz val="12"/>
      <color rgb="FFFF0000"/>
      <name val="Calibri"/>
      <family val="2"/>
      <charset val="161"/>
      <scheme val="minor"/>
    </font>
    <font>
      <b/>
      <sz val="18"/>
      <color rgb="FFFF0000"/>
      <name val="Corbel"/>
      <family val="2"/>
      <charset val="161"/>
    </font>
    <font>
      <b/>
      <sz val="12"/>
      <name val="Corbel"/>
      <family val="2"/>
      <charset val="161"/>
    </font>
    <font>
      <b/>
      <sz val="12"/>
      <color theme="3" tint="-0.249977111117893"/>
      <name val="Corbel"/>
      <family val="2"/>
      <charset val="161"/>
    </font>
    <font>
      <b/>
      <sz val="36"/>
      <color theme="1"/>
      <name val="Corbel"/>
      <family val="2"/>
      <charset val="161"/>
    </font>
    <font>
      <b/>
      <sz val="11"/>
      <color rgb="FFFF0000"/>
      <name val="Calibri"/>
      <family val="2"/>
      <charset val="161"/>
    </font>
    <font>
      <b/>
      <sz val="10"/>
      <color theme="1"/>
      <name val="Berlin Sans FB Demi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0">
    <xf numFmtId="0" fontId="0" fillId="0" borderId="0" xfId="0"/>
    <xf numFmtId="0" fontId="6" fillId="0" borderId="10" xfId="0" applyFont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Border="1"/>
    <xf numFmtId="3" fontId="15" fillId="0" borderId="0" xfId="0" applyNumberFormat="1" applyFont="1" applyAlignment="1">
      <alignment horizontal="center"/>
    </xf>
    <xf numFmtId="4" fontId="0" fillId="0" borderId="0" xfId="0" applyNumberFormat="1"/>
    <xf numFmtId="0" fontId="21" fillId="3" borderId="3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0" xfId="0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5" fillId="0" borderId="0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10" fillId="0" borderId="0" xfId="0" applyFont="1"/>
    <xf numFmtId="0" fontId="16" fillId="0" borderId="0" xfId="0" applyFont="1" applyBorder="1" applyAlignment="1"/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9" fontId="13" fillId="0" borderId="0" xfId="1" applyFont="1" applyFill="1" applyBorder="1" applyAlignment="1">
      <alignment horizontal="left"/>
    </xf>
    <xf numFmtId="0" fontId="13" fillId="0" borderId="0" xfId="0" applyFont="1" applyFill="1" applyBorder="1"/>
    <xf numFmtId="4" fontId="7" fillId="0" borderId="0" xfId="0" applyNumberFormat="1" applyFont="1" applyFill="1" applyBorder="1"/>
    <xf numFmtId="4" fontId="13" fillId="0" borderId="0" xfId="0" applyNumberFormat="1" applyFont="1" applyFill="1" applyBorder="1"/>
    <xf numFmtId="0" fontId="19" fillId="0" borderId="0" xfId="0" applyFont="1" applyFill="1" applyBorder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wrapText="1"/>
    </xf>
    <xf numFmtId="0" fontId="6" fillId="0" borderId="19" xfId="0" applyFont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 applyFill="1" applyBorder="1" applyAlignment="1"/>
    <xf numFmtId="0" fontId="32" fillId="0" borderId="0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28" fillId="5" borderId="9" xfId="0" applyFont="1" applyFill="1" applyBorder="1" applyAlignment="1">
      <alignment horizontal="center" vertical="center" wrapText="1"/>
    </xf>
    <xf numFmtId="0" fontId="28" fillId="6" borderId="9" xfId="0" applyFont="1" applyFill="1" applyBorder="1" applyAlignment="1">
      <alignment horizontal="center" vertical="center" wrapText="1"/>
    </xf>
    <xf numFmtId="0" fontId="28" fillId="7" borderId="9" xfId="0" applyFont="1" applyFill="1" applyBorder="1" applyAlignment="1">
      <alignment horizontal="center" vertical="center" wrapText="1"/>
    </xf>
    <xf numFmtId="0" fontId="0" fillId="12" borderId="9" xfId="0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9" fontId="35" fillId="0" borderId="9" xfId="1" applyFont="1" applyFill="1" applyBorder="1" applyAlignment="1">
      <alignment horizontal="center" vertical="center"/>
    </xf>
    <xf numFmtId="3" fontId="7" fillId="10" borderId="9" xfId="0" applyNumberFormat="1" applyFont="1" applyFill="1" applyBorder="1" applyAlignment="1"/>
    <xf numFmtId="3" fontId="7" fillId="10" borderId="9" xfId="0" applyNumberFormat="1" applyFont="1" applyFill="1" applyBorder="1"/>
    <xf numFmtId="0" fontId="7" fillId="10" borderId="9" xfId="0" applyFont="1" applyFill="1" applyBorder="1" applyAlignment="1"/>
    <xf numFmtId="0" fontId="0" fillId="0" borderId="9" xfId="0" applyBorder="1" applyAlignment="1">
      <alignment vertical="center"/>
    </xf>
    <xf numFmtId="0" fontId="0" fillId="8" borderId="9" xfId="0" applyFill="1" applyBorder="1"/>
    <xf numFmtId="0" fontId="0" fillId="0" borderId="9" xfId="0" applyFill="1" applyBorder="1"/>
    <xf numFmtId="0" fontId="3" fillId="8" borderId="9" xfId="0" applyFont="1" applyFill="1" applyBorder="1" applyAlignment="1">
      <alignment vertical="center" wrapText="1"/>
    </xf>
    <xf numFmtId="0" fontId="0" fillId="0" borderId="9" xfId="0" applyBorder="1" applyAlignment="1">
      <alignment horizontal="left"/>
    </xf>
    <xf numFmtId="3" fontId="29" fillId="11" borderId="9" xfId="0" applyNumberFormat="1" applyFont="1" applyFill="1" applyBorder="1" applyAlignment="1">
      <alignment vertical="center"/>
    </xf>
    <xf numFmtId="0" fontId="7" fillId="10" borderId="9" xfId="0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vertical="center"/>
    </xf>
    <xf numFmtId="3" fontId="38" fillId="3" borderId="9" xfId="0" applyNumberFormat="1" applyFont="1" applyFill="1" applyBorder="1"/>
    <xf numFmtId="2" fontId="7" fillId="0" borderId="9" xfId="0" applyNumberFormat="1" applyFont="1" applyBorder="1" applyAlignment="1">
      <alignment vertical="center"/>
    </xf>
    <xf numFmtId="2" fontId="39" fillId="0" borderId="9" xfId="0" applyNumberFormat="1" applyFont="1" applyBorder="1" applyAlignment="1">
      <alignment horizontal="right" vertical="center"/>
    </xf>
    <xf numFmtId="2" fontId="7" fillId="0" borderId="9" xfId="0" applyNumberFormat="1" applyFont="1" applyFill="1" applyBorder="1" applyAlignment="1">
      <alignment horizontal="right" vertical="center"/>
    </xf>
    <xf numFmtId="2" fontId="7" fillId="0" borderId="9" xfId="0" applyNumberFormat="1" applyFont="1" applyBorder="1" applyAlignment="1">
      <alignment horizontal="right" vertical="center"/>
    </xf>
    <xf numFmtId="4" fontId="7" fillId="0" borderId="9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0" fillId="2" borderId="17" xfId="0" applyFill="1" applyBorder="1"/>
    <xf numFmtId="9" fontId="40" fillId="0" borderId="14" xfId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4" fontId="7" fillId="9" borderId="9" xfId="0" applyNumberFormat="1" applyFont="1" applyFill="1" applyBorder="1" applyAlignment="1">
      <alignment vertical="center"/>
    </xf>
    <xf numFmtId="4" fontId="7" fillId="11" borderId="9" xfId="0" applyNumberFormat="1" applyFont="1" applyFill="1" applyBorder="1" applyAlignment="1">
      <alignment vertical="center"/>
    </xf>
    <xf numFmtId="4" fontId="7" fillId="10" borderId="9" xfId="0" applyNumberFormat="1" applyFont="1" applyFill="1" applyBorder="1" applyAlignment="1">
      <alignment vertical="center"/>
    </xf>
    <xf numFmtId="0" fontId="6" fillId="13" borderId="9" xfId="0" applyFont="1" applyFill="1" applyBorder="1" applyAlignment="1">
      <alignment horizontal="center" vertical="center"/>
    </xf>
    <xf numFmtId="0" fontId="0" fillId="13" borderId="0" xfId="0" applyFill="1"/>
    <xf numFmtId="2" fontId="7" fillId="13" borderId="9" xfId="0" applyNumberFormat="1" applyFont="1" applyFill="1" applyBorder="1" applyAlignment="1">
      <alignment vertical="center"/>
    </xf>
    <xf numFmtId="2" fontId="39" fillId="13" borderId="9" xfId="1" applyNumberFormat="1" applyFont="1" applyFill="1" applyBorder="1" applyAlignment="1">
      <alignment horizontal="right" vertical="center"/>
    </xf>
    <xf numFmtId="2" fontId="7" fillId="13" borderId="9" xfId="0" applyNumberFormat="1" applyFont="1" applyFill="1" applyBorder="1" applyAlignment="1">
      <alignment horizontal="right" vertical="center"/>
    </xf>
    <xf numFmtId="2" fontId="39" fillId="13" borderId="9" xfId="0" applyNumberFormat="1" applyFont="1" applyFill="1" applyBorder="1" applyAlignment="1">
      <alignment horizontal="right" vertical="center"/>
    </xf>
    <xf numFmtId="2" fontId="7" fillId="0" borderId="14" xfId="0" applyNumberFormat="1" applyFont="1" applyFill="1" applyBorder="1" applyAlignment="1">
      <alignment vertical="center"/>
    </xf>
    <xf numFmtId="2" fontId="39" fillId="0" borderId="14" xfId="0" applyNumberFormat="1" applyFont="1" applyFill="1" applyBorder="1" applyAlignment="1">
      <alignment horizontal="right" vertical="center"/>
    </xf>
    <xf numFmtId="2" fontId="7" fillId="0" borderId="14" xfId="0" applyNumberFormat="1" applyFont="1" applyFill="1" applyBorder="1" applyAlignment="1">
      <alignment horizontal="right" vertical="center"/>
    </xf>
    <xf numFmtId="4" fontId="24" fillId="4" borderId="20" xfId="0" applyNumberFormat="1" applyFont="1" applyFill="1" applyBorder="1" applyAlignment="1">
      <alignment vertical="center"/>
    </xf>
    <xf numFmtId="4" fontId="24" fillId="4" borderId="21" xfId="0" applyNumberFormat="1" applyFont="1" applyFill="1" applyBorder="1" applyAlignment="1">
      <alignment vertical="center"/>
    </xf>
    <xf numFmtId="4" fontId="24" fillId="4" borderId="22" xfId="0" applyNumberFormat="1" applyFont="1" applyFill="1" applyBorder="1" applyAlignment="1">
      <alignment horizontal="right" vertical="center"/>
    </xf>
    <xf numFmtId="3" fontId="15" fillId="3" borderId="9" xfId="0" applyNumberFormat="1" applyFont="1" applyFill="1" applyBorder="1" applyAlignment="1">
      <alignment horizontal="center" vertical="center"/>
    </xf>
    <xf numFmtId="4" fontId="24" fillId="4" borderId="17" xfId="0" applyNumberFormat="1" applyFont="1" applyFill="1" applyBorder="1" applyAlignment="1"/>
    <xf numFmtId="0" fontId="42" fillId="0" borderId="0" xfId="0" applyFont="1" applyBorder="1" applyAlignment="1">
      <alignment horizontal="center" vertical="center"/>
    </xf>
    <xf numFmtId="0" fontId="31" fillId="0" borderId="9" xfId="0" applyFont="1" applyBorder="1" applyAlignment="1">
      <alignment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center" vertical="center"/>
    </xf>
    <xf numFmtId="0" fontId="10" fillId="13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30" fillId="12" borderId="9" xfId="0" applyFont="1" applyFill="1" applyBorder="1" applyAlignment="1">
      <alignment horizontal="center" vertical="center" wrapText="1"/>
    </xf>
    <xf numFmtId="0" fontId="32" fillId="12" borderId="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0" fillId="0" borderId="13" xfId="0" applyBorder="1" applyAlignment="1"/>
    <xf numFmtId="0" fontId="0" fillId="0" borderId="18" xfId="0" applyBorder="1" applyAlignment="1"/>
    <xf numFmtId="0" fontId="4" fillId="9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wrapText="1"/>
    </xf>
    <xf numFmtId="0" fontId="24" fillId="0" borderId="6" xfId="0" applyFont="1" applyFill="1" applyBorder="1" applyAlignment="1">
      <alignment horizontal="center" wrapText="1"/>
    </xf>
    <xf numFmtId="0" fontId="25" fillId="11" borderId="15" xfId="0" applyFont="1" applyFill="1" applyBorder="1" applyAlignment="1">
      <alignment horizontal="center" vertical="center"/>
    </xf>
    <xf numFmtId="0" fontId="26" fillId="11" borderId="15" xfId="0" applyFont="1" applyFill="1" applyBorder="1" applyAlignment="1">
      <alignment horizontal="center" vertical="center"/>
    </xf>
    <xf numFmtId="0" fontId="26" fillId="11" borderId="16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25" fillId="11" borderId="7" xfId="0" applyFont="1" applyFill="1" applyBorder="1" applyAlignment="1">
      <alignment horizontal="center" vertical="center"/>
    </xf>
    <xf numFmtId="0" fontId="26" fillId="11" borderId="7" xfId="0" applyFont="1" applyFill="1" applyBorder="1" applyAlignment="1">
      <alignment horizontal="center" vertical="center"/>
    </xf>
    <xf numFmtId="0" fontId="26" fillId="11" borderId="8" xfId="0" applyFont="1" applyFill="1" applyBorder="1" applyAlignment="1">
      <alignment horizontal="center" vertical="center"/>
    </xf>
    <xf numFmtId="0" fontId="34" fillId="14" borderId="24" xfId="0" applyFont="1" applyFill="1" applyBorder="1" applyAlignment="1">
      <alignment horizontal="center" vertical="center" wrapText="1"/>
    </xf>
    <xf numFmtId="0" fontId="34" fillId="14" borderId="25" xfId="0" applyFont="1" applyFill="1" applyBorder="1" applyAlignment="1">
      <alignment horizontal="center" vertical="center" wrapText="1"/>
    </xf>
    <xf numFmtId="0" fontId="34" fillId="14" borderId="26" xfId="0" applyFont="1" applyFill="1" applyBorder="1" applyAlignment="1">
      <alignment horizontal="center" vertical="center" wrapText="1"/>
    </xf>
    <xf numFmtId="0" fontId="31" fillId="0" borderId="27" xfId="0" applyFont="1" applyBorder="1" applyAlignment="1">
      <alignment wrapText="1"/>
    </xf>
    <xf numFmtId="0" fontId="31" fillId="0" borderId="28" xfId="0" applyFont="1" applyBorder="1" applyAlignment="1">
      <alignment wrapText="1"/>
    </xf>
    <xf numFmtId="0" fontId="31" fillId="0" borderId="29" xfId="0" applyFont="1" applyBorder="1" applyAlignment="1">
      <alignment wrapText="1"/>
    </xf>
    <xf numFmtId="0" fontId="31" fillId="0" borderId="30" xfId="0" applyFont="1" applyBorder="1" applyAlignment="1">
      <alignment wrapText="1"/>
    </xf>
    <xf numFmtId="0" fontId="31" fillId="0" borderId="31" xfId="0" applyFont="1" applyBorder="1" applyAlignment="1">
      <alignment wrapText="1"/>
    </xf>
    <xf numFmtId="0" fontId="43" fillId="15" borderId="1" xfId="0" applyFont="1" applyFill="1" applyBorder="1" applyAlignment="1">
      <alignment horizontal="center" vertical="center"/>
    </xf>
    <xf numFmtId="0" fontId="43" fillId="15" borderId="6" xfId="0" applyFont="1" applyFill="1" applyBorder="1" applyAlignment="1">
      <alignment horizontal="center" vertical="center"/>
    </xf>
  </cellXfs>
  <cellStyles count="2">
    <cellStyle name="Κανονικό" xfId="0" builtinId="0"/>
    <cellStyle name="Ποσοστό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241</xdr:col>
      <xdr:colOff>255587</xdr:colOff>
      <xdr:row>0</xdr:row>
      <xdr:rowOff>0</xdr:rowOff>
    </xdr:from>
    <xdr:to>
      <xdr:col>262</xdr:col>
      <xdr:colOff>39687</xdr:colOff>
      <xdr:row>28</xdr:row>
      <xdr:rowOff>66675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3550937" y="0"/>
          <a:ext cx="12585700" cy="9439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733425</xdr:colOff>
      <xdr:row>0</xdr:row>
      <xdr:rowOff>0</xdr:rowOff>
    </xdr:from>
    <xdr:to>
      <xdr:col>498</xdr:col>
      <xdr:colOff>209550</xdr:colOff>
      <xdr:row>28</xdr:row>
      <xdr:rowOff>66675</xdr:rowOff>
    </xdr:to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971550" y="0"/>
          <a:ext cx="307857525" cy="7400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selection activeCell="N19" sqref="N19"/>
    </sheetView>
  </sheetViews>
  <sheetFormatPr defaultRowHeight="15" x14ac:dyDescent="0.25"/>
  <cols>
    <col min="1" max="1" width="3.5703125" customWidth="1"/>
    <col min="2" max="2" width="13.85546875" customWidth="1"/>
    <col min="3" max="3" width="5.42578125" customWidth="1"/>
    <col min="4" max="4" width="13.140625" customWidth="1"/>
    <col min="5" max="5" width="20.42578125" customWidth="1"/>
    <col min="6" max="6" width="9.5703125" customWidth="1"/>
    <col min="7" max="9" width="16" customWidth="1"/>
    <col min="10" max="10" width="8.28515625" customWidth="1"/>
    <col min="11" max="11" width="20.140625" customWidth="1"/>
    <col min="12" max="13" width="19.140625" customWidth="1"/>
    <col min="14" max="14" width="17.28515625" customWidth="1"/>
    <col min="15" max="15" width="14.7109375" customWidth="1"/>
  </cols>
  <sheetData>
    <row r="1" spans="1:17" ht="14.25" customHeight="1" thickBot="1" x14ac:dyDescent="0.3"/>
    <row r="2" spans="1:17" ht="46.5" customHeight="1" thickBot="1" x14ac:dyDescent="0.4">
      <c r="B2" s="120" t="s">
        <v>22</v>
      </c>
      <c r="C2" s="121"/>
      <c r="D2" s="122"/>
      <c r="E2" s="7" t="s">
        <v>23</v>
      </c>
      <c r="G2" s="108" t="s">
        <v>49</v>
      </c>
      <c r="H2" s="109"/>
      <c r="I2" s="109"/>
      <c r="J2" s="41"/>
      <c r="K2" s="45" t="s">
        <v>47</v>
      </c>
      <c r="L2" s="46" t="s">
        <v>47</v>
      </c>
      <c r="M2" s="47" t="s">
        <v>47</v>
      </c>
      <c r="N2" s="48" t="s">
        <v>48</v>
      </c>
      <c r="P2" s="15" t="s">
        <v>15</v>
      </c>
    </row>
    <row r="3" spans="1:17" ht="19.5" customHeight="1" thickBot="1" x14ac:dyDescent="0.4">
      <c r="B3" s="35"/>
      <c r="C3" s="36"/>
      <c r="D3" s="36"/>
      <c r="E3" s="38"/>
      <c r="G3" s="42" t="s">
        <v>42</v>
      </c>
      <c r="H3" s="43" t="s">
        <v>43</v>
      </c>
      <c r="I3" s="44" t="s">
        <v>44</v>
      </c>
      <c r="J3" s="18"/>
      <c r="K3" s="89">
        <v>1850</v>
      </c>
      <c r="L3" s="89">
        <v>2300</v>
      </c>
      <c r="M3" s="89">
        <v>1850</v>
      </c>
      <c r="N3" s="63">
        <f>SUM(K3:M3)</f>
        <v>6000</v>
      </c>
      <c r="P3" s="15"/>
    </row>
    <row r="4" spans="1:17" ht="19.5" customHeight="1" x14ac:dyDescent="0.9">
      <c r="A4" s="54" t="s">
        <v>0</v>
      </c>
      <c r="B4" s="123" t="s">
        <v>24</v>
      </c>
      <c r="C4" s="124"/>
      <c r="D4" s="125"/>
      <c r="E4" s="37">
        <v>0.11058</v>
      </c>
      <c r="G4" s="75">
        <f>SUM(E4*K4)</f>
        <v>204.57300000000001</v>
      </c>
      <c r="H4" s="75">
        <f>SUM(E4*L4)</f>
        <v>221.16</v>
      </c>
      <c r="I4" s="75">
        <f>SUM(E4*M4)</f>
        <v>204.57300000000001</v>
      </c>
      <c r="J4" s="39"/>
      <c r="K4" s="59">
        <v>1850</v>
      </c>
      <c r="L4" s="59">
        <v>2000</v>
      </c>
      <c r="M4" s="59">
        <v>1850</v>
      </c>
      <c r="P4" s="16"/>
    </row>
    <row r="5" spans="1:17" ht="27" customHeight="1" x14ac:dyDescent="0.3">
      <c r="A5" s="8" t="s">
        <v>1</v>
      </c>
      <c r="B5" s="127" t="s">
        <v>51</v>
      </c>
      <c r="C5" s="128"/>
      <c r="D5" s="129"/>
      <c r="E5" s="1">
        <v>0.11935999999999999</v>
      </c>
      <c r="G5" s="75">
        <f>SUM(E5*K5)</f>
        <v>0</v>
      </c>
      <c r="H5" s="75">
        <f>SUM(E5*L5)</f>
        <v>35.808</v>
      </c>
      <c r="I5" s="75">
        <f>SUM(E5*M5)</f>
        <v>0</v>
      </c>
      <c r="J5" s="39"/>
      <c r="K5" s="59">
        <v>0</v>
      </c>
      <c r="L5" s="59">
        <v>300</v>
      </c>
      <c r="M5" s="59">
        <v>0</v>
      </c>
      <c r="P5" s="33" t="s">
        <v>45</v>
      </c>
    </row>
    <row r="6" spans="1:17" ht="18" customHeight="1" x14ac:dyDescent="0.3">
      <c r="A6" s="55" t="s">
        <v>2</v>
      </c>
      <c r="B6" s="118" t="s">
        <v>3</v>
      </c>
      <c r="C6" s="113"/>
      <c r="D6" s="114"/>
      <c r="E6" s="2">
        <v>1.7000000000000001E-2</v>
      </c>
      <c r="G6" s="74">
        <f>SUM(E6*K3)</f>
        <v>31.450000000000003</v>
      </c>
      <c r="H6" s="74">
        <f>SUM(E6*L3)</f>
        <v>39.1</v>
      </c>
      <c r="I6" s="74">
        <f>SUM(E6*M3)</f>
        <v>31.450000000000003</v>
      </c>
      <c r="J6" s="39"/>
      <c r="P6" s="34">
        <f>SUM(M6:O6)</f>
        <v>0</v>
      </c>
    </row>
    <row r="7" spans="1:17" ht="18" customHeight="1" x14ac:dyDescent="0.3">
      <c r="A7" s="55" t="s">
        <v>4</v>
      </c>
      <c r="B7" s="118" t="s">
        <v>5</v>
      </c>
      <c r="C7" s="113"/>
      <c r="D7" s="114"/>
      <c r="E7" s="2">
        <v>2.2000000000000001E-3</v>
      </c>
      <c r="G7" s="74">
        <f>SUM(E7*K3)</f>
        <v>4.07</v>
      </c>
      <c r="H7" s="74">
        <f>SUM(E7*L3)</f>
        <v>5.0600000000000005</v>
      </c>
      <c r="I7" s="74">
        <f>SUM(E7*M3)</f>
        <v>4.07</v>
      </c>
      <c r="J7" s="40"/>
      <c r="K7" s="17"/>
      <c r="M7" s="26"/>
      <c r="N7" s="26"/>
      <c r="O7" s="27"/>
    </row>
    <row r="8" spans="1:17" ht="18" customHeight="1" x14ac:dyDescent="0.3">
      <c r="A8" s="56" t="s">
        <v>6</v>
      </c>
      <c r="B8" s="118" t="s">
        <v>7</v>
      </c>
      <c r="C8" s="113"/>
      <c r="D8" s="114"/>
      <c r="E8" s="2">
        <v>6.9999999999999994E-5</v>
      </c>
      <c r="G8" s="74">
        <f>SUM(E8*K3)</f>
        <v>0.12949999999999998</v>
      </c>
      <c r="H8" s="74">
        <f>SUM(E8*L3)</f>
        <v>0.16099999999999998</v>
      </c>
      <c r="I8" s="74">
        <f>SUM(E8*M3)</f>
        <v>0.12949999999999998</v>
      </c>
      <c r="J8" s="40"/>
      <c r="K8" s="17"/>
      <c r="M8" s="26"/>
      <c r="N8" s="26"/>
      <c r="O8" s="27"/>
    </row>
    <row r="9" spans="1:17" ht="18" customHeight="1" x14ac:dyDescent="0.3">
      <c r="A9" s="8" t="s">
        <v>8</v>
      </c>
      <c r="B9" s="118" t="s">
        <v>9</v>
      </c>
      <c r="C9" s="113"/>
      <c r="D9" s="114"/>
      <c r="E9" s="2">
        <v>5.2700000000000004E-3</v>
      </c>
      <c r="G9" s="74">
        <f>SUM(E9*K3)</f>
        <v>9.7495000000000012</v>
      </c>
      <c r="H9" s="74">
        <f>SUM(E9*L3)</f>
        <v>12.121</v>
      </c>
      <c r="I9" s="74">
        <f>SUM(E9*M3)</f>
        <v>9.7495000000000012</v>
      </c>
      <c r="J9" s="40"/>
      <c r="K9" s="17"/>
      <c r="M9" s="25"/>
      <c r="N9" s="26"/>
      <c r="O9" s="27"/>
    </row>
    <row r="10" spans="1:17" ht="18" customHeight="1" x14ac:dyDescent="0.3">
      <c r="A10" s="8" t="s">
        <v>10</v>
      </c>
      <c r="B10" s="118" t="s">
        <v>11</v>
      </c>
      <c r="C10" s="113"/>
      <c r="D10" s="114"/>
      <c r="E10" s="2">
        <v>2.1299999999999999E-2</v>
      </c>
      <c r="G10" s="74">
        <f>SUM(E10*K3)</f>
        <v>39.405000000000001</v>
      </c>
      <c r="H10" s="74">
        <f>SUM(E10*L3)</f>
        <v>48.99</v>
      </c>
      <c r="I10" s="74">
        <f>SUM(E10*M3)</f>
        <v>39.405000000000001</v>
      </c>
      <c r="J10" s="40"/>
      <c r="K10" s="17"/>
      <c r="M10" s="26"/>
      <c r="N10" s="26"/>
      <c r="O10" s="28"/>
    </row>
    <row r="11" spans="1:17" ht="18.75" x14ac:dyDescent="0.25">
      <c r="A11" s="55" t="s">
        <v>12</v>
      </c>
      <c r="B11" s="126" t="s">
        <v>13</v>
      </c>
      <c r="C11" s="113"/>
      <c r="D11" s="114"/>
      <c r="E11" s="3"/>
      <c r="G11" s="62"/>
      <c r="H11" s="62"/>
      <c r="I11" s="68" t="s">
        <v>21</v>
      </c>
      <c r="J11" s="34"/>
      <c r="K11" s="32"/>
      <c r="M11" s="29"/>
      <c r="N11" s="29"/>
      <c r="O11" s="30"/>
    </row>
    <row r="12" spans="1:17" ht="18" customHeight="1" x14ac:dyDescent="0.3">
      <c r="A12" s="8" t="s">
        <v>14</v>
      </c>
      <c r="B12" s="112" t="s">
        <v>25</v>
      </c>
      <c r="C12" s="113"/>
      <c r="D12" s="114"/>
      <c r="E12" s="3">
        <v>6.8999999999999999E-3</v>
      </c>
      <c r="G12" s="76">
        <f>SUM(E12*K12)</f>
        <v>11.04</v>
      </c>
      <c r="H12" s="76">
        <f>SUM(E12*L12)</f>
        <v>11.04</v>
      </c>
      <c r="I12" s="76">
        <f>SUM(E12*M12)</f>
        <v>11.04</v>
      </c>
      <c r="J12" s="40"/>
      <c r="K12" s="51">
        <v>1600</v>
      </c>
      <c r="L12" s="52">
        <v>1600</v>
      </c>
      <c r="M12" s="52">
        <v>1600</v>
      </c>
    </row>
    <row r="13" spans="1:17" ht="18" customHeight="1" x14ac:dyDescent="0.3">
      <c r="A13" s="8" t="s">
        <v>16</v>
      </c>
      <c r="B13" s="112" t="s">
        <v>52</v>
      </c>
      <c r="C13" s="113"/>
      <c r="D13" s="114"/>
      <c r="E13" s="3">
        <v>0.05</v>
      </c>
      <c r="G13" s="76">
        <f>SUM(E13*K13)</f>
        <v>12.5</v>
      </c>
      <c r="H13" s="76">
        <f>SUM(E13*L13)</f>
        <v>20</v>
      </c>
      <c r="I13" s="76">
        <f>SUM(E13*M13)</f>
        <v>12.5</v>
      </c>
      <c r="J13" s="39"/>
      <c r="K13" s="51">
        <v>250</v>
      </c>
      <c r="L13" s="52">
        <v>400</v>
      </c>
      <c r="M13" s="52">
        <v>250</v>
      </c>
      <c r="P13" s="14"/>
      <c r="Q13" s="14"/>
    </row>
    <row r="14" spans="1:17" ht="18" customHeight="1" thickBot="1" x14ac:dyDescent="0.35">
      <c r="A14" s="8" t="s">
        <v>17</v>
      </c>
      <c r="B14" s="115" t="s">
        <v>26</v>
      </c>
      <c r="C14" s="116"/>
      <c r="D14" s="117"/>
      <c r="E14" s="69">
        <v>8.5000000000000006E-2</v>
      </c>
      <c r="G14" s="76">
        <f>SUM(E14*K14)</f>
        <v>0</v>
      </c>
      <c r="H14" s="76">
        <f>SUM(E14*L14)</f>
        <v>25.500000000000004</v>
      </c>
      <c r="I14" s="76">
        <f>SUM(E14*M14)</f>
        <v>0</v>
      </c>
      <c r="J14" s="39"/>
      <c r="K14" s="60">
        <v>0</v>
      </c>
      <c r="L14" s="53">
        <v>300</v>
      </c>
      <c r="M14" s="53">
        <v>0</v>
      </c>
      <c r="N14" s="9"/>
      <c r="P14" s="119"/>
      <c r="Q14" s="119"/>
    </row>
    <row r="15" spans="1:17" ht="21" customHeight="1" thickBot="1" x14ac:dyDescent="0.35">
      <c r="A15" s="57"/>
      <c r="B15" s="95" t="s">
        <v>35</v>
      </c>
      <c r="C15" s="96"/>
      <c r="D15" s="97"/>
      <c r="E15" s="71"/>
      <c r="G15" s="49"/>
      <c r="H15" s="49"/>
      <c r="I15" s="49"/>
      <c r="J15" s="39"/>
      <c r="K15" s="10"/>
      <c r="L15" s="9"/>
      <c r="M15" s="9"/>
      <c r="N15" s="9"/>
      <c r="P15" s="119"/>
      <c r="Q15" s="119"/>
    </row>
    <row r="16" spans="1:17" ht="18" customHeight="1" x14ac:dyDescent="0.3">
      <c r="A16" s="58" t="s">
        <v>30</v>
      </c>
      <c r="B16" s="93" t="s">
        <v>31</v>
      </c>
      <c r="C16" s="94"/>
      <c r="D16" s="94"/>
      <c r="E16" s="70">
        <v>8</v>
      </c>
      <c r="F16" s="4"/>
      <c r="G16" s="49"/>
      <c r="H16" s="49"/>
      <c r="I16" s="49"/>
      <c r="J16" s="39"/>
      <c r="K16" s="11" t="s">
        <v>20</v>
      </c>
      <c r="L16" s="9"/>
      <c r="M16" s="9"/>
      <c r="N16" s="9"/>
      <c r="P16" s="119"/>
      <c r="Q16" s="119"/>
    </row>
    <row r="17" spans="1:17" ht="18" customHeight="1" x14ac:dyDescent="0.3">
      <c r="A17" s="58" t="s">
        <v>29</v>
      </c>
      <c r="B17" s="93" t="s">
        <v>34</v>
      </c>
      <c r="C17" s="94"/>
      <c r="D17" s="94"/>
      <c r="E17" s="20">
        <v>25</v>
      </c>
      <c r="F17" s="4"/>
      <c r="G17" s="49"/>
      <c r="H17" s="49"/>
      <c r="I17" s="49"/>
      <c r="J17" s="39"/>
      <c r="K17" s="11"/>
      <c r="L17" s="9"/>
      <c r="M17" s="9"/>
      <c r="N17" s="9"/>
      <c r="P17" s="31"/>
      <c r="Q17" s="31"/>
    </row>
    <row r="18" spans="1:17" ht="18.75" customHeight="1" thickBot="1" x14ac:dyDescent="0.3">
      <c r="A18" s="58" t="s">
        <v>27</v>
      </c>
      <c r="B18" s="93" t="s">
        <v>32</v>
      </c>
      <c r="C18" s="94"/>
      <c r="D18" s="94"/>
      <c r="E18" s="20">
        <v>1.69</v>
      </c>
      <c r="G18" s="49"/>
      <c r="H18" s="50" t="s">
        <v>21</v>
      </c>
      <c r="I18" s="61" t="s">
        <v>21</v>
      </c>
      <c r="J18" s="12"/>
      <c r="K18" s="13" t="s">
        <v>21</v>
      </c>
      <c r="L18" s="9"/>
      <c r="P18" s="14"/>
      <c r="Q18" s="14"/>
    </row>
    <row r="19" spans="1:17" ht="18.75" customHeight="1" x14ac:dyDescent="0.25">
      <c r="A19" s="58" t="s">
        <v>28</v>
      </c>
      <c r="B19" s="93" t="s">
        <v>33</v>
      </c>
      <c r="C19" s="94"/>
      <c r="D19" s="94"/>
      <c r="E19" s="20">
        <v>5.32</v>
      </c>
      <c r="G19" s="64">
        <f>SUM(E19)</f>
        <v>5.32</v>
      </c>
      <c r="H19" s="64">
        <f>SUM(E19)</f>
        <v>5.32</v>
      </c>
      <c r="I19" s="66">
        <f>SUM(E19)</f>
        <v>5.32</v>
      </c>
      <c r="J19" s="12"/>
      <c r="K19" s="130" t="s">
        <v>54</v>
      </c>
      <c r="L19" s="131"/>
      <c r="M19" s="132"/>
    </row>
    <row r="20" spans="1:17" ht="18" customHeight="1" x14ac:dyDescent="0.25">
      <c r="A20" s="58" t="s">
        <v>38</v>
      </c>
      <c r="B20" s="98" t="s">
        <v>36</v>
      </c>
      <c r="C20" s="99"/>
      <c r="D20" s="99"/>
      <c r="E20" s="77">
        <v>0.13</v>
      </c>
      <c r="F20" s="78"/>
      <c r="G20" s="79">
        <f>SUM(E20*E17)/3</f>
        <v>1.0833333333333333</v>
      </c>
      <c r="H20" s="80">
        <f>SUM(E20*E17)/3</f>
        <v>1.0833333333333333</v>
      </c>
      <c r="I20" s="81">
        <f>SUM(E20*E17)/3</f>
        <v>1.0833333333333333</v>
      </c>
      <c r="J20" s="12"/>
      <c r="K20" s="133"/>
      <c r="L20" s="92"/>
      <c r="M20" s="134"/>
    </row>
    <row r="21" spans="1:17" ht="18" customHeight="1" thickBot="1" x14ac:dyDescent="0.35">
      <c r="A21" s="58" t="s">
        <v>39</v>
      </c>
      <c r="B21" s="93" t="s">
        <v>37</v>
      </c>
      <c r="C21" s="100"/>
      <c r="D21" s="100"/>
      <c r="E21" s="20">
        <v>0.54</v>
      </c>
      <c r="G21" s="64">
        <f>SUM(E21*E17)/3</f>
        <v>4.5</v>
      </c>
      <c r="H21" s="65">
        <f>SUM(E21*E17)/3</f>
        <v>4.5</v>
      </c>
      <c r="I21" s="67">
        <f>SUM(E21*E17)/3</f>
        <v>4.5</v>
      </c>
      <c r="J21" s="22"/>
      <c r="K21" s="135"/>
      <c r="L21" s="136"/>
      <c r="M21" s="137"/>
    </row>
    <row r="22" spans="1:17" ht="18" customHeight="1" x14ac:dyDescent="0.3">
      <c r="A22" s="58" t="s">
        <v>40</v>
      </c>
      <c r="B22" s="98" t="s">
        <v>41</v>
      </c>
      <c r="C22" s="107"/>
      <c r="D22" s="107"/>
      <c r="E22" s="77"/>
      <c r="F22" s="78"/>
      <c r="G22" s="79">
        <f>SUM(G4+G5-G6+G7+G8+G9+G10+G12+G13+G14+G19+G20+G21)*5/1000</f>
        <v>1.3046016666666664</v>
      </c>
      <c r="H22" s="82">
        <f>SUM(H4+H5-H6+H7+H8+H9+H10+H12+H13+H14+H19+H20+H21)*5/1000</f>
        <v>1.758216666666667</v>
      </c>
      <c r="I22" s="81">
        <f>SUM(I4+I5-I6+I7+I8+I9+I10+I12+I13+I14+I19+I20+I21)*5/1000</f>
        <v>1.3046016666666664</v>
      </c>
      <c r="J22" s="22"/>
      <c r="K22" s="9"/>
    </row>
    <row r="23" spans="1:17" ht="18" customHeight="1" thickBot="1" x14ac:dyDescent="0.35">
      <c r="A23" s="58">
        <v>13</v>
      </c>
      <c r="B23" s="110" t="s">
        <v>46</v>
      </c>
      <c r="C23" s="111"/>
      <c r="D23" s="111"/>
      <c r="E23" s="72">
        <v>0.06</v>
      </c>
      <c r="G23" s="83">
        <f>SUM(G4+G5+G6+G7+G8+G9+G10+G12+G13+G14+G19+G20+G21)*E23</f>
        <v>19.429220000000004</v>
      </c>
      <c r="H23" s="84">
        <f>SUM(H4+H5+H6+H7+H8+H9+H10+H12+H13+H14+H19+H20+H21)*E23</f>
        <v>25.790600000000001</v>
      </c>
      <c r="I23" s="85">
        <f>SUM(I4+I5+I6+I7+I8+I9+I10+I12+I13+I14+I19+I20+I21)*E23</f>
        <v>19.429220000000004</v>
      </c>
      <c r="J23" s="22"/>
      <c r="K23" s="9"/>
    </row>
    <row r="24" spans="1:17" ht="25.5" customHeight="1" thickBot="1" x14ac:dyDescent="0.4">
      <c r="A24" s="24"/>
      <c r="B24" s="104" t="s">
        <v>50</v>
      </c>
      <c r="C24" s="105"/>
      <c r="D24" s="105"/>
      <c r="E24" s="106"/>
      <c r="F24" s="73" t="s">
        <v>19</v>
      </c>
      <c r="G24" s="86">
        <f>SUM(G4:G23)</f>
        <v>344.55415500000004</v>
      </c>
      <c r="H24" s="87">
        <f>SUM(H4:H23)</f>
        <v>457.39215000000002</v>
      </c>
      <c r="I24" s="88">
        <f>SUM(I4:I23)</f>
        <v>344.55415500000004</v>
      </c>
      <c r="J24" s="91" t="s">
        <v>55</v>
      </c>
      <c r="K24" s="90">
        <f>SUM(G24:I24)</f>
        <v>1146.5004600000002</v>
      </c>
      <c r="M24" s="138" t="s">
        <v>56</v>
      </c>
      <c r="N24" s="139"/>
    </row>
    <row r="25" spans="1:17" ht="18" customHeight="1" thickBot="1" x14ac:dyDescent="0.35">
      <c r="B25" s="21"/>
      <c r="C25" s="21"/>
      <c r="D25" s="21"/>
      <c r="E25" s="23"/>
      <c r="I25" s="5" t="s">
        <v>20</v>
      </c>
      <c r="J25" s="5"/>
    </row>
    <row r="26" spans="1:17" ht="48" customHeight="1" thickBot="1" x14ac:dyDescent="0.3">
      <c r="A26" s="19" t="s">
        <v>18</v>
      </c>
      <c r="B26" s="101" t="s">
        <v>53</v>
      </c>
      <c r="C26" s="102"/>
      <c r="D26" s="103"/>
      <c r="K26" s="10" t="s">
        <v>21</v>
      </c>
    </row>
    <row r="27" spans="1:17" x14ac:dyDescent="0.25">
      <c r="D27" s="6"/>
    </row>
  </sheetData>
  <mergeCells count="29">
    <mergeCell ref="M24:N24"/>
    <mergeCell ref="P15:Q15"/>
    <mergeCell ref="P16:Q16"/>
    <mergeCell ref="B2:D2"/>
    <mergeCell ref="B4:D4"/>
    <mergeCell ref="B6:D6"/>
    <mergeCell ref="B7:D7"/>
    <mergeCell ref="P14:Q14"/>
    <mergeCell ref="B11:D11"/>
    <mergeCell ref="B9:D9"/>
    <mergeCell ref="B10:D10"/>
    <mergeCell ref="B5:D5"/>
    <mergeCell ref="B26:D26"/>
    <mergeCell ref="B24:E24"/>
    <mergeCell ref="B22:D22"/>
    <mergeCell ref="G2:I2"/>
    <mergeCell ref="B23:D23"/>
    <mergeCell ref="B13:D13"/>
    <mergeCell ref="B12:D12"/>
    <mergeCell ref="B14:D14"/>
    <mergeCell ref="B8:D8"/>
    <mergeCell ref="K19:M21"/>
    <mergeCell ref="B19:D19"/>
    <mergeCell ref="B17:D17"/>
    <mergeCell ref="B15:D15"/>
    <mergeCell ref="B20:D20"/>
    <mergeCell ref="B21:D21"/>
    <mergeCell ref="B16:D16"/>
    <mergeCell ref="B18:D18"/>
  </mergeCells>
  <pageMargins left="0.7" right="0.7" top="0.75" bottom="0.75" header="0.3" footer="0.3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2020-03-05T05:45:12Z</dcterms:modified>
</cp:coreProperties>
</file>