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Φύλλο1" sheetId="1" r:id="rId1"/>
    <sheet name="Φύλλο2" sheetId="2" r:id="rId2"/>
    <sheet name="Φύλλο3" sheetId="3" r:id="rId3"/>
  </sheets>
  <calcPr calcId="145621"/>
</workbook>
</file>

<file path=xl/calcChain.xml><?xml version="1.0" encoding="utf-8"?>
<calcChain xmlns="http://schemas.openxmlformats.org/spreadsheetml/2006/main">
  <c r="V7" i="1" l="1"/>
  <c r="L18" i="1" l="1"/>
  <c r="G17" i="1"/>
  <c r="L16" i="1"/>
  <c r="G16" i="1"/>
  <c r="L15" i="1"/>
  <c r="G15" i="1"/>
  <c r="S20" i="1"/>
  <c r="L12" i="1" s="1"/>
  <c r="T20" i="1"/>
  <c r="L21" i="1" s="1"/>
  <c r="G21" i="1" l="1"/>
  <c r="L7" i="1"/>
  <c r="G4" i="1"/>
  <c r="G6" i="1"/>
  <c r="G8" i="1"/>
  <c r="G11" i="1"/>
  <c r="G5" i="1"/>
  <c r="G7" i="1"/>
  <c r="G9" i="1"/>
  <c r="L5" i="1"/>
  <c r="L10" i="1"/>
  <c r="L4" i="1"/>
  <c r="L6" i="1"/>
  <c r="L8" i="1"/>
  <c r="L20" i="1" l="1"/>
  <c r="L19" i="1"/>
  <c r="L23" i="1" s="1"/>
  <c r="G19" i="1"/>
  <c r="G20" i="1"/>
  <c r="G23" i="1" l="1"/>
</calcChain>
</file>

<file path=xl/sharedStrings.xml><?xml version="1.0" encoding="utf-8"?>
<sst xmlns="http://schemas.openxmlformats.org/spreadsheetml/2006/main" count="71" uniqueCount="67">
  <si>
    <t>2*.</t>
  </si>
  <si>
    <t>ΕΤΜΕΑΡ</t>
  </si>
  <si>
    <t>3*.</t>
  </si>
  <si>
    <t>ΕΦΚ</t>
  </si>
  <si>
    <t>4*.</t>
  </si>
  <si>
    <t>Λοιπές χρεώσεις</t>
  </si>
  <si>
    <t>5.</t>
  </si>
  <si>
    <t>ΥΚΩ</t>
  </si>
  <si>
    <t>7a.</t>
  </si>
  <si>
    <t>7b</t>
  </si>
  <si>
    <t>→</t>
  </si>
  <si>
    <t>ΧΡΕΩΣΕΙΣ ΔΕΗ                       - Είδος χρέωσης</t>
  </si>
  <si>
    <t>Τιμή σε   €/kwh</t>
  </si>
  <si>
    <t>ΠΑΓΙΕΣ ΧΡΕΩΣΕΙΣ</t>
  </si>
  <si>
    <t>10.</t>
  </si>
  <si>
    <t>12.</t>
  </si>
  <si>
    <r>
      <t xml:space="preserve">Ειδικό Τέλος </t>
    </r>
    <r>
      <rPr>
        <b/>
        <sz val="14"/>
        <color theme="1"/>
        <rFont val="Calibri"/>
        <family val="2"/>
        <charset val="161"/>
        <scheme val="minor"/>
      </rPr>
      <t>5%</t>
    </r>
    <r>
      <rPr>
        <b/>
        <sz val="8"/>
        <color theme="1"/>
        <rFont val="Calibri"/>
        <family val="2"/>
        <charset val="161"/>
        <scheme val="minor"/>
      </rPr>
      <t>0</t>
    </r>
  </si>
  <si>
    <t>ΦΠΑ 6%</t>
  </si>
  <si>
    <t>Ειδικό Τέλος Μείωσης Αερίων Ρύπων Ειδικός Φόρος Κατανάλωσης                Υπηρεσίες Κοινής Ωφέλειας</t>
  </si>
  <si>
    <t>Ενέργεια</t>
  </si>
  <si>
    <t>ΜΗΝΑΣ</t>
  </si>
  <si>
    <t>ΙΑΝ</t>
  </si>
  <si>
    <t>ΦΕΒ</t>
  </si>
  <si>
    <t>ΜΑΡ</t>
  </si>
  <si>
    <t>ΑΠΡ</t>
  </si>
  <si>
    <t>ΜΑΗ</t>
  </si>
  <si>
    <t>ΙΟΥΝ</t>
  </si>
  <si>
    <t>ΙΟΥΛ</t>
  </si>
  <si>
    <t>ΑΥΓ</t>
  </si>
  <si>
    <t>ΣΕΠ</t>
  </si>
  <si>
    <t>ΟΚΤ</t>
  </si>
  <si>
    <t>ΝΟΕ</t>
  </si>
  <si>
    <t>ΔΕΚ</t>
  </si>
  <si>
    <t>E - Μεταφορά χωρίς ΑΕΡΓΟ</t>
  </si>
  <si>
    <t>E - Μεταφορά με ΑΕΡΓΟ</t>
  </si>
  <si>
    <t>Ε - Διανομή χωρίς ΑΕΡΓΟ</t>
  </si>
  <si>
    <t>Ε - Διανομή με ΑΕΡΓΟ</t>
  </si>
  <si>
    <t>Πάγιο μηνός</t>
  </si>
  <si>
    <t>1.</t>
  </si>
  <si>
    <t>2* 3* 4*</t>
  </si>
  <si>
    <t>Ισχύς - Μεταφοράς σε €/kVA</t>
  </si>
  <si>
    <t>Χωρίς μέτρηση Αέργου Ισχύος</t>
  </si>
  <si>
    <t>Με μέτρηση Αέργου Ισχύος</t>
  </si>
  <si>
    <t>Χρεωστέα Ζήτηση    ΧΖ</t>
  </si>
  <si>
    <t>Ρήτρα Αναπροσαρμογής CO2</t>
  </si>
  <si>
    <t>XZ</t>
  </si>
  <si>
    <t>Ισχύς - Διανομής σε €/kVA χωρίς άεργα</t>
  </si>
  <si>
    <t>Ισχύς - Διανομής σε €/kVA με άεργα</t>
  </si>
  <si>
    <t>6a.</t>
  </si>
  <si>
    <t>6b.</t>
  </si>
  <si>
    <t>8.</t>
  </si>
  <si>
    <t>9.</t>
  </si>
  <si>
    <t xml:space="preserve"> Για Συμφωνημένη ισχύ σε kVA</t>
  </si>
  <si>
    <t>11b.</t>
  </si>
  <si>
    <t>11a.</t>
  </si>
  <si>
    <t>13.</t>
  </si>
  <si>
    <t>14.</t>
  </si>
  <si>
    <t>15.</t>
  </si>
  <si>
    <t>kWh</t>
  </si>
  <si>
    <t>Καταναλώσεις μηνιαίες           σε kWh</t>
  </si>
  <si>
    <t>↓</t>
  </si>
  <si>
    <t>ΣΥΝΟΛΙΚΟ ΠΟΣΟ ΠΛΗΡΩΜΗΣ ΡΕΥΜΑΤΟΣ το έτος</t>
  </si>
  <si>
    <t xml:space="preserve">Ετήσια Χρέωση  </t>
  </si>
  <si>
    <t>Ανθρακικό Αποτύπωμα                 σε tn</t>
  </si>
  <si>
    <t>Η Ρήτρα ενεργοποιείται με δεδομένα μεταβλητά τα οποία δεν μπορούν να προβλεφθούν και ως εκ τούτου δεν δύναται να υπολογιστεί. Πάντως για τον Δεκέμβριο του 19 και τον Ιανουάριο του 20, δεν ενεργοποιήθηκε.</t>
  </si>
  <si>
    <r>
      <t xml:space="preserve">σε kgr </t>
    </r>
    <r>
      <rPr>
        <b/>
        <sz val="18"/>
        <color theme="1"/>
        <rFont val="Calibri"/>
        <family val="2"/>
        <charset val="161"/>
        <scheme val="minor"/>
      </rPr>
      <t>CO</t>
    </r>
    <r>
      <rPr>
        <b/>
        <sz val="11"/>
        <color theme="1"/>
        <rFont val="Calibri"/>
        <family val="2"/>
        <charset val="161"/>
        <scheme val="minor"/>
      </rPr>
      <t>2</t>
    </r>
    <r>
      <rPr>
        <b/>
        <sz val="18"/>
        <color theme="1"/>
        <rFont val="Calibri"/>
        <family val="2"/>
        <charset val="161"/>
        <scheme val="minor"/>
      </rPr>
      <t>/kwh</t>
    </r>
  </si>
  <si>
    <t>IONIANECO - Κωνσταντίνος Πρέντζας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</si>
</sst>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
  </numFmts>
  <fonts count="34" x14ac:knownFonts="1">
    <font>
      <sz val="11"/>
      <color theme="1"/>
      <name val="Calibri"/>
      <family val="2"/>
      <scheme val="minor"/>
    </font>
    <font>
      <sz val="11"/>
      <color theme="1"/>
      <name val="Calibri"/>
      <family val="2"/>
      <charset val="161"/>
      <scheme val="minor"/>
    </font>
    <font>
      <sz val="11"/>
      <color theme="1"/>
      <name val="Calibri"/>
      <family val="2"/>
      <scheme val="minor"/>
    </font>
    <font>
      <b/>
      <sz val="11"/>
      <color theme="1"/>
      <name val="Calibri"/>
      <family val="2"/>
      <charset val="161"/>
      <scheme val="minor"/>
    </font>
    <font>
      <b/>
      <sz val="10"/>
      <color theme="1"/>
      <name val="Calibri"/>
      <family val="2"/>
      <charset val="161"/>
      <scheme val="minor"/>
    </font>
    <font>
      <b/>
      <sz val="14"/>
      <color theme="3"/>
      <name val="Corbel"/>
      <family val="2"/>
      <charset val="161"/>
    </font>
    <font>
      <sz val="10"/>
      <color theme="1"/>
      <name val="Calibri"/>
      <family val="2"/>
      <charset val="161"/>
      <scheme val="minor"/>
    </font>
    <font>
      <b/>
      <sz val="14"/>
      <color theme="1"/>
      <name val="Calibri"/>
      <family val="2"/>
      <charset val="161"/>
      <scheme val="minor"/>
    </font>
    <font>
      <b/>
      <sz val="14"/>
      <color rgb="FFFF0000"/>
      <name val="Corbel"/>
      <family val="2"/>
      <charset val="161"/>
    </font>
    <font>
      <b/>
      <sz val="14"/>
      <color theme="1"/>
      <name val="Corbel"/>
      <family val="2"/>
      <charset val="161"/>
    </font>
    <font>
      <b/>
      <sz val="8"/>
      <color theme="1"/>
      <name val="Calibri"/>
      <family val="2"/>
      <charset val="161"/>
      <scheme val="minor"/>
    </font>
    <font>
      <b/>
      <sz val="14"/>
      <color theme="3"/>
      <name val="Century Schoolbook"/>
      <family val="1"/>
      <charset val="161"/>
    </font>
    <font>
      <b/>
      <sz val="16"/>
      <color rgb="FFFF0000"/>
      <name val="Corbel"/>
      <family val="2"/>
      <charset val="161"/>
    </font>
    <font>
      <b/>
      <sz val="12"/>
      <color theme="1"/>
      <name val="Calibri"/>
      <family val="2"/>
      <charset val="161"/>
      <scheme val="minor"/>
    </font>
    <font>
      <sz val="12"/>
      <color theme="1"/>
      <name val="Calibri"/>
      <family val="2"/>
      <charset val="161"/>
      <scheme val="minor"/>
    </font>
    <font>
      <b/>
      <sz val="12"/>
      <color rgb="FFFF0000"/>
      <name val="Calibri"/>
      <family val="2"/>
      <charset val="161"/>
      <scheme val="minor"/>
    </font>
    <font>
      <sz val="12"/>
      <color rgb="FFFF0000"/>
      <name val="Calibri"/>
      <family val="2"/>
      <charset val="161"/>
      <scheme val="minor"/>
    </font>
    <font>
      <b/>
      <sz val="12"/>
      <color theme="3" tint="-0.249977111117893"/>
      <name val="Corbel"/>
      <family val="2"/>
      <charset val="161"/>
    </font>
    <font>
      <b/>
      <sz val="36"/>
      <color theme="1"/>
      <name val="Corbel"/>
      <family val="2"/>
      <charset val="161"/>
    </font>
    <font>
      <b/>
      <sz val="16"/>
      <color theme="1"/>
      <name val="Calibri"/>
      <family val="2"/>
      <charset val="161"/>
      <scheme val="minor"/>
    </font>
    <font>
      <b/>
      <sz val="14"/>
      <color theme="1"/>
      <name val="Consolas"/>
      <family val="3"/>
      <charset val="161"/>
    </font>
    <font>
      <b/>
      <sz val="14"/>
      <color theme="5" tint="-0.249977111117893"/>
      <name val="Calibri"/>
      <family val="2"/>
      <charset val="161"/>
      <scheme val="minor"/>
    </font>
    <font>
      <b/>
      <sz val="14"/>
      <color theme="3" tint="-0.249977111117893"/>
      <name val="Corbel"/>
      <family val="2"/>
      <charset val="161"/>
    </font>
    <font>
      <b/>
      <sz val="18"/>
      <color theme="5" tint="-0.249977111117893"/>
      <name val="Candara"/>
      <family val="2"/>
      <charset val="161"/>
    </font>
    <font>
      <sz val="14"/>
      <color rgb="FF0070C0"/>
      <name val="Colonna MT"/>
      <family val="5"/>
    </font>
    <font>
      <b/>
      <sz val="18"/>
      <name val="Candara"/>
      <family val="2"/>
      <charset val="161"/>
    </font>
    <font>
      <b/>
      <sz val="16"/>
      <color theme="1"/>
      <name val="Corbel"/>
      <family val="2"/>
      <charset val="161"/>
    </font>
    <font>
      <sz val="26"/>
      <color theme="1"/>
      <name val="Calibri"/>
      <family val="2"/>
      <charset val="161"/>
    </font>
    <font>
      <b/>
      <sz val="12"/>
      <color theme="1"/>
      <name val="Consolas"/>
      <family val="3"/>
      <charset val="161"/>
    </font>
    <font>
      <b/>
      <sz val="12"/>
      <color theme="1"/>
      <name val="Bodoni MT Black"/>
      <family val="1"/>
    </font>
    <font>
      <b/>
      <sz val="18"/>
      <color theme="1"/>
      <name val="Corbel"/>
      <family val="2"/>
      <charset val="161"/>
    </font>
    <font>
      <sz val="18"/>
      <color theme="1"/>
      <name val="Bodoni MT Black"/>
      <family val="1"/>
    </font>
    <font>
      <b/>
      <sz val="18"/>
      <color theme="1"/>
      <name val="Calibri"/>
      <family val="2"/>
      <charset val="161"/>
      <scheme val="minor"/>
    </font>
    <font>
      <b/>
      <sz val="10"/>
      <color theme="1"/>
      <name val="Berlin Sans FB Demi"/>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00B0F0"/>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52">
    <xf numFmtId="0" fontId="0" fillId="0" borderId="0" xfId="0"/>
    <xf numFmtId="0" fontId="0" fillId="0" borderId="0" xfId="0" applyBorder="1"/>
    <xf numFmtId="4" fontId="0" fillId="0" borderId="0" xfId="0" applyNumberFormat="1"/>
    <xf numFmtId="0" fontId="11" fillId="3" borderId="3" xfId="0" applyFont="1" applyFill="1" applyBorder="1" applyAlignment="1">
      <alignment horizontal="center" vertical="center" wrapText="1"/>
    </xf>
    <xf numFmtId="0" fontId="0" fillId="0" borderId="9" xfId="0" applyBorder="1"/>
    <xf numFmtId="0" fontId="3" fillId="7" borderId="13" xfId="0" applyFont="1" applyFill="1" applyBorder="1" applyAlignment="1">
      <alignment vertical="center" wrapText="1"/>
    </xf>
    <xf numFmtId="0" fontId="6" fillId="0" borderId="0" xfId="0" applyFont="1"/>
    <xf numFmtId="0" fontId="5" fillId="0" borderId="0" xfId="0" applyFont="1" applyAlignment="1">
      <alignment horizontal="center" vertical="center"/>
    </xf>
    <xf numFmtId="0" fontId="0" fillId="0" borderId="0" xfId="0" applyBorder="1" applyAlignment="1">
      <alignment horizontal="left"/>
    </xf>
    <xf numFmtId="0" fontId="12" fillId="0" borderId="11" xfId="0" applyFont="1" applyFill="1" applyBorder="1" applyAlignment="1">
      <alignment horizontal="center" vertical="center" wrapText="1"/>
    </xf>
    <xf numFmtId="0" fontId="12" fillId="0" borderId="4" xfId="0" applyFont="1" applyFill="1" applyBorder="1" applyAlignment="1">
      <alignment horizontal="center" wrapText="1"/>
    </xf>
    <xf numFmtId="0" fontId="11" fillId="0" borderId="9" xfId="0" applyFont="1" applyFill="1" applyBorder="1" applyAlignment="1">
      <alignment horizontal="center" vertical="center" wrapText="1"/>
    </xf>
    <xf numFmtId="0" fontId="0" fillId="7" borderId="9" xfId="0" applyFill="1" applyBorder="1"/>
    <xf numFmtId="0" fontId="0" fillId="0" borderId="9" xfId="0" applyFill="1" applyBorder="1"/>
    <xf numFmtId="0" fontId="0" fillId="0" borderId="9" xfId="0" applyBorder="1" applyAlignment="1">
      <alignment horizontal="left"/>
    </xf>
    <xf numFmtId="0" fontId="5" fillId="0" borderId="14" xfId="0" applyFont="1" applyFill="1" applyBorder="1" applyAlignment="1">
      <alignment horizontal="center" vertical="center"/>
    </xf>
    <xf numFmtId="0" fontId="0" fillId="2" borderId="13" xfId="0" applyFill="1" applyBorder="1"/>
    <xf numFmtId="0" fontId="18" fillId="0" borderId="0" xfId="0" applyFont="1" applyAlignment="1">
      <alignment horizontal="center" vertical="center"/>
    </xf>
    <xf numFmtId="164" fontId="5" fillId="0" borderId="10" xfId="0" applyNumberFormat="1" applyFont="1" applyBorder="1" applyAlignment="1">
      <alignment horizontal="center" vertical="center"/>
    </xf>
    <xf numFmtId="164" fontId="5" fillId="8" borderId="8" xfId="0" applyNumberFormat="1" applyFont="1" applyFill="1" applyBorder="1" applyAlignment="1">
      <alignment horizontal="center" vertical="center"/>
    </xf>
    <xf numFmtId="164" fontId="5" fillId="0" borderId="8" xfId="0" applyNumberFormat="1" applyFont="1" applyBorder="1" applyAlignment="1">
      <alignment horizontal="center" vertical="center"/>
    </xf>
    <xf numFmtId="0" fontId="5" fillId="0" borderId="9" xfId="0" applyFont="1" applyFill="1" applyBorder="1" applyAlignment="1">
      <alignment horizontal="center" vertical="center"/>
    </xf>
    <xf numFmtId="0" fontId="0" fillId="0" borderId="0" xfId="0" applyFill="1"/>
    <xf numFmtId="4" fontId="5" fillId="0" borderId="9" xfId="0" applyNumberFormat="1" applyFont="1" applyBorder="1" applyAlignment="1">
      <alignment horizontal="center" vertical="center"/>
    </xf>
    <xf numFmtId="4" fontId="5" fillId="0" borderId="9" xfId="0" applyNumberFormat="1" applyFont="1" applyFill="1" applyBorder="1" applyAlignment="1">
      <alignment horizontal="center" vertical="center"/>
    </xf>
    <xf numFmtId="0" fontId="0" fillId="0" borderId="15" xfId="0" applyBorder="1" applyAlignment="1">
      <alignment horizontal="left"/>
    </xf>
    <xf numFmtId="9" fontId="17" fillId="0" borderId="9" xfId="1" applyFont="1" applyBorder="1" applyAlignment="1">
      <alignment horizontal="center" vertical="center"/>
    </xf>
    <xf numFmtId="2" fontId="22" fillId="0" borderId="9" xfId="1" applyNumberFormat="1" applyFont="1" applyBorder="1" applyAlignment="1">
      <alignment horizontal="center" vertical="center"/>
    </xf>
    <xf numFmtId="0" fontId="21" fillId="6"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21" fillId="0" borderId="9" xfId="0" applyFont="1" applyFill="1" applyBorder="1" applyAlignment="1">
      <alignment horizontal="center" vertical="center"/>
    </xf>
    <xf numFmtId="0" fontId="3" fillId="0" borderId="9" xfId="0" applyFont="1" applyFill="1" applyBorder="1" applyAlignment="1">
      <alignment vertical="center" wrapText="1"/>
    </xf>
    <xf numFmtId="0" fontId="25" fillId="2" borderId="0" xfId="0" applyFont="1" applyFill="1" applyBorder="1" applyAlignment="1">
      <alignment horizontal="center" vertical="center"/>
    </xf>
    <xf numFmtId="3" fontId="8" fillId="0" borderId="17" xfId="0" applyNumberFormat="1" applyFont="1" applyBorder="1" applyAlignment="1">
      <alignment horizontal="center" vertical="center"/>
    </xf>
    <xf numFmtId="0" fontId="3" fillId="0" borderId="22" xfId="0" applyFont="1" applyBorder="1"/>
    <xf numFmtId="0" fontId="3" fillId="0" borderId="17" xfId="0" applyFont="1" applyBorder="1"/>
    <xf numFmtId="3" fontId="8" fillId="0" borderId="26" xfId="0" applyNumberFormat="1" applyFont="1" applyBorder="1" applyAlignment="1">
      <alignment horizontal="center" vertical="center"/>
    </xf>
    <xf numFmtId="0" fontId="27" fillId="0" borderId="0" xfId="0" applyFont="1" applyAlignment="1">
      <alignment horizontal="center" vertical="center"/>
    </xf>
    <xf numFmtId="4" fontId="9" fillId="0" borderId="0" xfId="0" applyNumberFormat="1" applyFont="1" applyBorder="1" applyAlignment="1"/>
    <xf numFmtId="4" fontId="9" fillId="0" borderId="0" xfId="0" applyNumberFormat="1" applyFont="1"/>
    <xf numFmtId="4" fontId="9" fillId="0" borderId="0" xfId="0" applyNumberFormat="1" applyFont="1" applyBorder="1"/>
    <xf numFmtId="4" fontId="9" fillId="2" borderId="0" xfId="0" applyNumberFormat="1" applyFont="1" applyFill="1"/>
    <xf numFmtId="9" fontId="17" fillId="3" borderId="9" xfId="1" applyFont="1" applyFill="1" applyBorder="1" applyAlignment="1">
      <alignment horizontal="center" vertical="center"/>
    </xf>
    <xf numFmtId="0" fontId="0" fillId="3" borderId="0" xfId="0" applyFill="1"/>
    <xf numFmtId="4" fontId="9" fillId="3" borderId="0" xfId="0" applyNumberFormat="1" applyFont="1" applyFill="1"/>
    <xf numFmtId="4" fontId="9" fillId="0" borderId="0" xfId="0" applyNumberFormat="1" applyFont="1" applyFill="1"/>
    <xf numFmtId="164" fontId="5" fillId="3" borderId="8" xfId="0" applyNumberFormat="1" applyFont="1" applyFill="1" applyBorder="1" applyAlignment="1">
      <alignment horizontal="center" vertical="center"/>
    </xf>
    <xf numFmtId="3" fontId="8" fillId="13" borderId="16" xfId="0" applyNumberFormat="1" applyFont="1" applyFill="1" applyBorder="1"/>
    <xf numFmtId="0" fontId="7" fillId="13" borderId="16" xfId="0" applyFont="1" applyFill="1" applyBorder="1"/>
    <xf numFmtId="0" fontId="3"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9" xfId="0" applyFill="1" applyBorder="1" applyAlignment="1">
      <alignment horizontal="center" vertical="center"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5" xfId="0" applyFont="1" applyBorder="1" applyAlignment="1">
      <alignment horizontal="center" vertical="center"/>
    </xf>
    <xf numFmtId="4" fontId="9" fillId="5" borderId="15" xfId="0" applyNumberFormat="1" applyFont="1" applyFill="1" applyBorder="1" applyAlignment="1"/>
    <xf numFmtId="4" fontId="9" fillId="5" borderId="7" xfId="0" applyNumberFormat="1" applyFont="1" applyFill="1" applyBorder="1" applyAlignment="1"/>
    <xf numFmtId="4" fontId="9" fillId="5" borderId="8" xfId="0" applyNumberFormat="1" applyFont="1" applyFill="1" applyBorder="1" applyAlignment="1"/>
    <xf numFmtId="4" fontId="9" fillId="4" borderId="15" xfId="0" applyNumberFormat="1" applyFont="1" applyFill="1" applyBorder="1" applyAlignment="1"/>
    <xf numFmtId="4" fontId="9" fillId="4" borderId="7" xfId="0" applyNumberFormat="1" applyFont="1" applyFill="1" applyBorder="1" applyAlignment="1"/>
    <xf numFmtId="4" fontId="9" fillId="4" borderId="8" xfId="0" applyNumberFormat="1" applyFont="1" applyFill="1" applyBorder="1" applyAlignment="1"/>
    <xf numFmtId="0" fontId="15" fillId="3" borderId="1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26" fillId="0" borderId="15"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4"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0" fillId="9" borderId="9" xfId="0"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4" fontId="9" fillId="3" borderId="15" xfId="0" applyNumberFormat="1" applyFont="1" applyFill="1" applyBorder="1" applyAlignment="1"/>
    <xf numFmtId="4" fontId="9" fillId="3" borderId="7" xfId="0" applyNumberFormat="1" applyFont="1" applyFill="1" applyBorder="1" applyAlignment="1"/>
    <xf numFmtId="4" fontId="9" fillId="3" borderId="8" xfId="0" applyNumberFormat="1" applyFont="1" applyFill="1" applyBorder="1" applyAlignment="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5" fillId="3" borderId="20"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0" fillId="0" borderId="9" xfId="0" applyFill="1" applyBorder="1" applyAlignment="1">
      <alignment horizontal="center" vertical="center"/>
    </xf>
    <xf numFmtId="0" fontId="3" fillId="3" borderId="9" xfId="0" applyFont="1" applyFill="1" applyBorder="1" applyAlignment="1">
      <alignment horizontal="center" vertical="center"/>
    </xf>
    <xf numFmtId="0" fontId="1" fillId="3" borderId="9" xfId="0" applyFont="1" applyFill="1" applyBorder="1" applyAlignment="1">
      <alignment horizontal="center" vertical="center"/>
    </xf>
    <xf numFmtId="4" fontId="9" fillId="2" borderId="27" xfId="0" applyNumberFormat="1" applyFont="1" applyFill="1" applyBorder="1" applyAlignment="1"/>
    <xf numFmtId="4" fontId="9" fillId="2" borderId="18" xfId="0" applyNumberFormat="1" applyFont="1" applyFill="1" applyBorder="1" applyAlignment="1"/>
    <xf numFmtId="4" fontId="9" fillId="2" borderId="12" xfId="0" applyNumberFormat="1" applyFont="1" applyFill="1" applyBorder="1" applyAlignment="1"/>
    <xf numFmtId="0" fontId="3" fillId="0" borderId="9" xfId="0" applyFont="1" applyBorder="1" applyAlignment="1">
      <alignment horizontal="center" vertical="center"/>
    </xf>
    <xf numFmtId="0" fontId="0" fillId="0" borderId="9" xfId="0" applyBorder="1" applyAlignment="1">
      <alignment horizontal="center" vertical="center"/>
    </xf>
    <xf numFmtId="4" fontId="12" fillId="13" borderId="1" xfId="0" applyNumberFormat="1"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 xfId="0" applyFont="1" applyFill="1" applyBorder="1" applyAlignment="1">
      <alignment horizontal="center" vertical="center"/>
    </xf>
    <xf numFmtId="0" fontId="4" fillId="8" borderId="15"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5" borderId="1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4" fillId="9" borderId="7" xfId="0" applyFont="1"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4" fillId="8" borderId="7"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6" xfId="0" applyFont="1" applyFill="1" applyBorder="1" applyAlignment="1">
      <alignment horizontal="center" wrapText="1"/>
    </xf>
    <xf numFmtId="0" fontId="4" fillId="3" borderId="7"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9" fillId="10" borderId="15"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2" fontId="29" fillId="12" borderId="1" xfId="0" applyNumberFormat="1" applyFont="1" applyFill="1" applyBorder="1" applyAlignment="1">
      <alignment horizontal="center" vertical="center" wrapText="1"/>
    </xf>
    <xf numFmtId="2" fontId="29" fillId="12" borderId="6" xfId="0" applyNumberFormat="1" applyFont="1" applyFill="1" applyBorder="1" applyAlignment="1">
      <alignment horizontal="center" vertical="center" wrapText="1"/>
    </xf>
    <xf numFmtId="0" fontId="26" fillId="12" borderId="1" xfId="0" applyFont="1" applyFill="1" applyBorder="1" applyAlignment="1">
      <alignment horizontal="center" vertical="center"/>
    </xf>
    <xf numFmtId="0" fontId="26" fillId="12" borderId="6" xfId="0" applyFont="1" applyFill="1" applyBorder="1" applyAlignment="1">
      <alignment horizontal="center" vertical="center"/>
    </xf>
    <xf numFmtId="0" fontId="3" fillId="12" borderId="1" xfId="0" applyFont="1" applyFill="1" applyBorder="1" applyAlignment="1">
      <alignment horizontal="center"/>
    </xf>
    <xf numFmtId="0" fontId="3" fillId="12" borderId="6" xfId="0" applyFont="1" applyFill="1" applyBorder="1" applyAlignment="1">
      <alignment horizontal="center"/>
    </xf>
    <xf numFmtId="165" fontId="30" fillId="12" borderId="11" xfId="0" applyNumberFormat="1" applyFont="1" applyFill="1" applyBorder="1" applyAlignment="1">
      <alignment horizontal="center" vertical="center" wrapText="1"/>
    </xf>
    <xf numFmtId="165" fontId="30" fillId="12" borderId="5" xfId="0" applyNumberFormat="1" applyFont="1" applyFill="1" applyBorder="1" applyAlignment="1">
      <alignment horizontal="center" vertical="center" wrapText="1"/>
    </xf>
    <xf numFmtId="165" fontId="30" fillId="12" borderId="28" xfId="0" applyNumberFormat="1" applyFont="1" applyFill="1" applyBorder="1" applyAlignment="1">
      <alignment horizontal="center" vertical="center" wrapText="1"/>
    </xf>
    <xf numFmtId="165" fontId="30" fillId="12" borderId="29" xfId="0" applyNumberFormat="1"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6" xfId="0" applyFont="1" applyFill="1" applyBorder="1" applyAlignment="1">
      <alignment horizontal="center" vertical="center"/>
    </xf>
    <xf numFmtId="0" fontId="24" fillId="0" borderId="14" xfId="0" applyFont="1" applyBorder="1" applyAlignment="1">
      <alignment horizontal="center" vertical="center"/>
    </xf>
    <xf numFmtId="0" fontId="24" fillId="0" borderId="25" xfId="0" applyFont="1" applyBorder="1" applyAlignment="1">
      <alignment horizontal="center" vertical="center"/>
    </xf>
    <xf numFmtId="0" fontId="33" fillId="14" borderId="1" xfId="0" applyFont="1" applyFill="1" applyBorder="1" applyAlignment="1">
      <alignment horizontal="center" vertical="center"/>
    </xf>
    <xf numFmtId="0" fontId="33" fillId="14" borderId="2"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cellXfs>
  <cellStyles count="2">
    <cellStyle name="Κανονικό" xfId="0" builtinId="0"/>
    <cellStyle name="Ποσοστό"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231</xdr:col>
      <xdr:colOff>255587</xdr:colOff>
      <xdr:row>0</xdr:row>
      <xdr:rowOff>0</xdr:rowOff>
    </xdr:from>
    <xdr:to>
      <xdr:col>252</xdr:col>
      <xdr:colOff>39687</xdr:colOff>
      <xdr:row>27</xdr:row>
      <xdr:rowOff>9525</xdr:rowOff>
    </xdr:to>
    <xdr:pic>
      <xdr:nvPicPr>
        <xdr:cNvPr id="2" name="Εικόνα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3550937" y="0"/>
          <a:ext cx="12585700" cy="943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733425</xdr:colOff>
      <xdr:row>0</xdr:row>
      <xdr:rowOff>0</xdr:rowOff>
    </xdr:from>
    <xdr:to>
      <xdr:col>508</xdr:col>
      <xdr:colOff>38100</xdr:colOff>
      <xdr:row>27</xdr:row>
      <xdr:rowOff>9525</xdr:rowOff>
    </xdr:to>
    <xdr:sp macro="" textlink="">
      <xdr:nvSpPr>
        <xdr:cNvPr id="3" name="AutoShape 1"/>
        <xdr:cNvSpPr>
          <a:spLocks noChangeAspect="1" noChangeArrowheads="1"/>
        </xdr:cNvSpPr>
      </xdr:nvSpPr>
      <xdr:spPr bwMode="auto">
        <a:xfrm>
          <a:off x="971550" y="0"/>
          <a:ext cx="307857525" cy="7400925"/>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el-GR"/>
            <a:t>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workbookViewId="0">
      <selection activeCell="W13" sqref="W13"/>
    </sheetView>
  </sheetViews>
  <sheetFormatPr defaultRowHeight="15" x14ac:dyDescent="0.25"/>
  <cols>
    <col min="1" max="1" width="4" customWidth="1"/>
    <col min="2" max="2" width="13.85546875" customWidth="1"/>
    <col min="3" max="3" width="5.42578125" customWidth="1"/>
    <col min="4" max="4" width="13.140625" customWidth="1"/>
    <col min="5" max="5" width="20.42578125" customWidth="1"/>
    <col min="6" max="6" width="9.85546875" customWidth="1"/>
    <col min="7" max="10" width="7.42578125" customWidth="1"/>
    <col min="11" max="11" width="5.42578125" customWidth="1"/>
    <col min="12" max="15" width="7.42578125" customWidth="1"/>
    <col min="16" max="16" width="2.5703125" customWidth="1"/>
    <col min="21" max="21" width="2.5703125" customWidth="1"/>
    <col min="23" max="23" width="15" customWidth="1"/>
  </cols>
  <sheetData>
    <row r="1" spans="1:23" ht="14.25" customHeight="1" thickBot="1" x14ac:dyDescent="0.3"/>
    <row r="2" spans="1:23" ht="46.5" customHeight="1" thickBot="1" x14ac:dyDescent="0.4">
      <c r="B2" s="121" t="s">
        <v>11</v>
      </c>
      <c r="C2" s="122"/>
      <c r="D2" s="123"/>
      <c r="E2" s="3" t="s">
        <v>12</v>
      </c>
      <c r="G2" s="140" t="s">
        <v>62</v>
      </c>
      <c r="H2" s="140"/>
      <c r="I2" s="140"/>
      <c r="J2" s="140"/>
      <c r="K2" s="29"/>
      <c r="L2" s="140" t="s">
        <v>62</v>
      </c>
      <c r="M2" s="140"/>
      <c r="N2" s="140"/>
      <c r="O2" s="140"/>
      <c r="Q2" s="144" t="s">
        <v>20</v>
      </c>
      <c r="R2" s="145"/>
      <c r="S2" s="32" t="s">
        <v>58</v>
      </c>
      <c r="T2" s="28" t="s">
        <v>45</v>
      </c>
      <c r="V2" s="130" t="s">
        <v>63</v>
      </c>
      <c r="W2" s="131"/>
    </row>
    <row r="3" spans="1:23" ht="48" customHeight="1" thickBot="1" x14ac:dyDescent="0.4">
      <c r="B3" s="9"/>
      <c r="C3" s="10"/>
      <c r="D3" s="10"/>
      <c r="E3" s="11"/>
      <c r="G3" s="114" t="s">
        <v>41</v>
      </c>
      <c r="H3" s="115"/>
      <c r="I3" s="115"/>
      <c r="J3" s="116"/>
      <c r="K3" s="30"/>
      <c r="L3" s="141" t="s">
        <v>42</v>
      </c>
      <c r="M3" s="142"/>
      <c r="N3" s="142"/>
      <c r="O3" s="143"/>
      <c r="T3" s="37" t="s">
        <v>60</v>
      </c>
      <c r="V3" s="132">
        <v>0.97350000000000003</v>
      </c>
      <c r="W3" s="133"/>
    </row>
    <row r="4" spans="1:23" ht="22.5" customHeight="1" thickBot="1" x14ac:dyDescent="0.4">
      <c r="A4" s="4" t="s">
        <v>38</v>
      </c>
      <c r="B4" s="127" t="s">
        <v>19</v>
      </c>
      <c r="C4" s="128"/>
      <c r="D4" s="129"/>
      <c r="E4" s="18">
        <v>0.10158</v>
      </c>
      <c r="G4" s="66">
        <f>SUM(E4*S20)</f>
        <v>7355.3062200000004</v>
      </c>
      <c r="H4" s="67"/>
      <c r="I4" s="67"/>
      <c r="J4" s="68"/>
      <c r="K4" s="38"/>
      <c r="L4" s="69">
        <f>SUM(E4*S20)</f>
        <v>7355.3062200000004</v>
      </c>
      <c r="M4" s="70"/>
      <c r="N4" s="70"/>
      <c r="O4" s="71"/>
      <c r="V4" s="134" t="s">
        <v>65</v>
      </c>
      <c r="W4" s="135"/>
    </row>
    <row r="5" spans="1:23" ht="18" customHeight="1" x14ac:dyDescent="0.3">
      <c r="A5" s="12" t="s">
        <v>0</v>
      </c>
      <c r="B5" s="124" t="s">
        <v>1</v>
      </c>
      <c r="C5" s="125"/>
      <c r="D5" s="126"/>
      <c r="E5" s="46">
        <v>1.7000000000000001E-2</v>
      </c>
      <c r="F5" s="43"/>
      <c r="G5" s="89">
        <f>SUM(E5*S20)</f>
        <v>1230.9530000000002</v>
      </c>
      <c r="H5" s="90"/>
      <c r="I5" s="90"/>
      <c r="J5" s="91"/>
      <c r="K5" s="44"/>
      <c r="L5" s="89">
        <f>SUM(E5*S20)</f>
        <v>1230.9530000000002</v>
      </c>
      <c r="M5" s="90"/>
      <c r="N5" s="90"/>
      <c r="O5" s="91"/>
      <c r="Q5" s="72" t="s">
        <v>59</v>
      </c>
      <c r="R5" s="73"/>
      <c r="S5" s="74"/>
    </row>
    <row r="6" spans="1:23" ht="18" customHeight="1" thickBot="1" x14ac:dyDescent="0.35">
      <c r="A6" s="12" t="s">
        <v>2</v>
      </c>
      <c r="B6" s="120" t="s">
        <v>3</v>
      </c>
      <c r="C6" s="112"/>
      <c r="D6" s="113"/>
      <c r="E6" s="19">
        <v>2.2000000000000001E-3</v>
      </c>
      <c r="G6" s="66">
        <f>SUM(E6*S20)</f>
        <v>159.2998</v>
      </c>
      <c r="H6" s="67"/>
      <c r="I6" s="67"/>
      <c r="J6" s="68"/>
      <c r="K6" s="39"/>
      <c r="L6" s="69">
        <f>SUM(E6*S20)</f>
        <v>159.2998</v>
      </c>
      <c r="M6" s="70"/>
      <c r="N6" s="70"/>
      <c r="O6" s="71"/>
      <c r="Q6" s="75"/>
      <c r="R6" s="76"/>
      <c r="S6" s="77"/>
    </row>
    <row r="7" spans="1:23" ht="18" customHeight="1" thickBot="1" x14ac:dyDescent="0.35">
      <c r="A7" s="12" t="s">
        <v>4</v>
      </c>
      <c r="B7" s="111" t="s">
        <v>7</v>
      </c>
      <c r="C7" s="112"/>
      <c r="D7" s="113"/>
      <c r="E7" s="19">
        <v>1.8239999999999999E-2</v>
      </c>
      <c r="G7" s="66">
        <f>SUM(E7*S20)</f>
        <v>1320.7401600000001</v>
      </c>
      <c r="H7" s="67"/>
      <c r="I7" s="67"/>
      <c r="J7" s="68"/>
      <c r="K7" s="39"/>
      <c r="L7" s="69">
        <f>SUM(E7*S20)</f>
        <v>1320.7401600000001</v>
      </c>
      <c r="M7" s="70"/>
      <c r="N7" s="70"/>
      <c r="O7" s="71"/>
      <c r="Q7" s="78" t="s">
        <v>60</v>
      </c>
      <c r="R7" s="79"/>
      <c r="S7" s="80"/>
      <c r="V7" s="136">
        <f>SUM(S20*V3)/1000</f>
        <v>70.490161499999999</v>
      </c>
      <c r="W7" s="137"/>
    </row>
    <row r="8" spans="1:23" ht="18" customHeight="1" thickBot="1" x14ac:dyDescent="0.35">
      <c r="A8" s="13" t="s">
        <v>6</v>
      </c>
      <c r="B8" s="120" t="s">
        <v>5</v>
      </c>
      <c r="C8" s="112"/>
      <c r="D8" s="113"/>
      <c r="E8" s="19">
        <v>6.9999999999999994E-5</v>
      </c>
      <c r="G8" s="66">
        <f>SUM(E8*S20)</f>
        <v>5.0686299999999997</v>
      </c>
      <c r="H8" s="67"/>
      <c r="I8" s="67"/>
      <c r="J8" s="68"/>
      <c r="K8" s="40"/>
      <c r="L8" s="69">
        <f>SUM(E8*S20)</f>
        <v>5.0686299999999997</v>
      </c>
      <c r="M8" s="70"/>
      <c r="N8" s="70"/>
      <c r="O8" s="71"/>
      <c r="Q8" s="146" t="s">
        <v>21</v>
      </c>
      <c r="R8" s="147"/>
      <c r="S8" s="36">
        <v>6088</v>
      </c>
      <c r="T8" s="34">
        <v>22</v>
      </c>
      <c r="V8" s="138"/>
      <c r="W8" s="139"/>
    </row>
    <row r="9" spans="1:23" ht="18" customHeight="1" x14ac:dyDescent="0.3">
      <c r="A9" s="4" t="s">
        <v>48</v>
      </c>
      <c r="B9" s="117" t="s">
        <v>33</v>
      </c>
      <c r="C9" s="118"/>
      <c r="D9" s="119"/>
      <c r="E9" s="19">
        <v>4.7699999999999999E-3</v>
      </c>
      <c r="G9" s="66">
        <f>SUM(E9*S20)</f>
        <v>345.39092999999997</v>
      </c>
      <c r="H9" s="67"/>
      <c r="I9" s="67"/>
      <c r="J9" s="68"/>
      <c r="K9" s="40"/>
      <c r="L9" s="69"/>
      <c r="M9" s="70"/>
      <c r="N9" s="70"/>
      <c r="O9" s="71"/>
      <c r="Q9" s="64" t="s">
        <v>22</v>
      </c>
      <c r="R9" s="65"/>
      <c r="S9" s="33">
        <v>4971</v>
      </c>
      <c r="T9" s="35">
        <v>22</v>
      </c>
    </row>
    <row r="10" spans="1:23" ht="18" customHeight="1" x14ac:dyDescent="0.3">
      <c r="A10" s="4" t="s">
        <v>49</v>
      </c>
      <c r="B10" s="117" t="s">
        <v>34</v>
      </c>
      <c r="C10" s="118"/>
      <c r="D10" s="119"/>
      <c r="E10" s="19">
        <v>4.7699999999999999E-3</v>
      </c>
      <c r="G10" s="66"/>
      <c r="H10" s="67"/>
      <c r="I10" s="67"/>
      <c r="J10" s="68"/>
      <c r="K10" s="40"/>
      <c r="L10" s="69">
        <f>SUM(E10*S20)</f>
        <v>345.39092999999997</v>
      </c>
      <c r="M10" s="70"/>
      <c r="N10" s="70"/>
      <c r="O10" s="71"/>
      <c r="Q10" s="64" t="s">
        <v>23</v>
      </c>
      <c r="R10" s="65"/>
      <c r="S10" s="33">
        <v>4859</v>
      </c>
      <c r="T10" s="35">
        <v>18</v>
      </c>
    </row>
    <row r="11" spans="1:23" ht="20.25" x14ac:dyDescent="0.3">
      <c r="A11" s="13" t="s">
        <v>8</v>
      </c>
      <c r="B11" s="117" t="s">
        <v>35</v>
      </c>
      <c r="C11" s="118"/>
      <c r="D11" s="119"/>
      <c r="E11" s="20">
        <v>1.9E-2</v>
      </c>
      <c r="G11" s="66">
        <f>SUM(E11*S20)</f>
        <v>1375.771</v>
      </c>
      <c r="H11" s="67"/>
      <c r="I11" s="67"/>
      <c r="J11" s="68"/>
      <c r="K11" s="40"/>
      <c r="L11" s="69"/>
      <c r="M11" s="70"/>
      <c r="N11" s="70"/>
      <c r="O11" s="71"/>
      <c r="Q11" s="64" t="s">
        <v>24</v>
      </c>
      <c r="R11" s="65"/>
      <c r="S11" s="33">
        <v>6127</v>
      </c>
      <c r="T11" s="35">
        <v>19</v>
      </c>
    </row>
    <row r="12" spans="1:23" ht="18" customHeight="1" thickBot="1" x14ac:dyDescent="0.35">
      <c r="A12" s="13" t="s">
        <v>9</v>
      </c>
      <c r="B12" s="117" t="s">
        <v>36</v>
      </c>
      <c r="C12" s="118"/>
      <c r="D12" s="119"/>
      <c r="E12" s="20">
        <v>1.67E-2</v>
      </c>
      <c r="G12" s="66"/>
      <c r="H12" s="67"/>
      <c r="I12" s="67"/>
      <c r="J12" s="68"/>
      <c r="K12" s="40"/>
      <c r="L12" s="69">
        <f>SUM(E12*S20)</f>
        <v>1209.2302999999999</v>
      </c>
      <c r="M12" s="70"/>
      <c r="N12" s="70"/>
      <c r="O12" s="71"/>
      <c r="Q12" s="64" t="s">
        <v>25</v>
      </c>
      <c r="R12" s="65"/>
      <c r="S12" s="33">
        <v>5698</v>
      </c>
      <c r="T12" s="35">
        <v>17</v>
      </c>
    </row>
    <row r="13" spans="1:23" ht="18.75" customHeight="1" thickBot="1" x14ac:dyDescent="0.35">
      <c r="A13" s="31"/>
      <c r="B13" s="81" t="s">
        <v>13</v>
      </c>
      <c r="C13" s="82"/>
      <c r="D13" s="83"/>
      <c r="E13" s="16"/>
      <c r="G13" s="66"/>
      <c r="H13" s="67"/>
      <c r="I13" s="67"/>
      <c r="J13" s="68"/>
      <c r="K13" s="40"/>
      <c r="L13" s="69"/>
      <c r="M13" s="70"/>
      <c r="N13" s="70"/>
      <c r="O13" s="71"/>
      <c r="Q13" s="64" t="s">
        <v>26</v>
      </c>
      <c r="R13" s="65"/>
      <c r="S13" s="33">
        <v>5684</v>
      </c>
      <c r="T13" s="35">
        <v>18</v>
      </c>
    </row>
    <row r="14" spans="1:23" ht="18" customHeight="1" x14ac:dyDescent="0.3">
      <c r="A14" s="14" t="s">
        <v>50</v>
      </c>
      <c r="B14" s="87" t="s">
        <v>52</v>
      </c>
      <c r="C14" s="88"/>
      <c r="D14" s="88"/>
      <c r="E14" s="15">
        <v>55</v>
      </c>
      <c r="F14" s="1"/>
      <c r="G14" s="66"/>
      <c r="H14" s="67"/>
      <c r="I14" s="67"/>
      <c r="J14" s="68"/>
      <c r="K14" s="40"/>
      <c r="L14" s="69"/>
      <c r="M14" s="70"/>
      <c r="N14" s="70"/>
      <c r="O14" s="71"/>
      <c r="Q14" s="64" t="s">
        <v>27</v>
      </c>
      <c r="R14" s="65"/>
      <c r="S14" s="33">
        <v>7048</v>
      </c>
      <c r="T14" s="35">
        <v>24</v>
      </c>
    </row>
    <row r="15" spans="1:23" ht="18.75" customHeight="1" x14ac:dyDescent="0.3">
      <c r="A15" s="14" t="s">
        <v>51</v>
      </c>
      <c r="B15" s="92" t="s">
        <v>37</v>
      </c>
      <c r="C15" s="93"/>
      <c r="D15" s="93"/>
      <c r="E15" s="23">
        <v>0.6</v>
      </c>
      <c r="G15" s="66">
        <f>SUM(E15*12)</f>
        <v>7.1999999999999993</v>
      </c>
      <c r="H15" s="67"/>
      <c r="I15" s="67"/>
      <c r="J15" s="68"/>
      <c r="K15" s="40"/>
      <c r="L15" s="69">
        <f>SUM(E15*12)</f>
        <v>7.1999999999999993</v>
      </c>
      <c r="M15" s="70"/>
      <c r="N15" s="70"/>
      <c r="O15" s="71"/>
      <c r="Q15" s="64" t="s">
        <v>28</v>
      </c>
      <c r="R15" s="65"/>
      <c r="S15" s="33">
        <v>8203</v>
      </c>
      <c r="T15" s="35">
        <v>23</v>
      </c>
    </row>
    <row r="16" spans="1:23" ht="18" customHeight="1" x14ac:dyDescent="0.3">
      <c r="A16" s="14" t="s">
        <v>14</v>
      </c>
      <c r="B16" s="84" t="s">
        <v>40</v>
      </c>
      <c r="C16" s="85"/>
      <c r="D16" s="85"/>
      <c r="E16" s="24">
        <v>0.53</v>
      </c>
      <c r="F16" s="22"/>
      <c r="G16" s="66">
        <f>SUM(E16*E14)</f>
        <v>29.150000000000002</v>
      </c>
      <c r="H16" s="67"/>
      <c r="I16" s="67"/>
      <c r="J16" s="68"/>
      <c r="K16" s="40"/>
      <c r="L16" s="69">
        <f>SUM(E16*E14)</f>
        <v>29.150000000000002</v>
      </c>
      <c r="M16" s="70"/>
      <c r="N16" s="70"/>
      <c r="O16" s="71"/>
      <c r="Q16" s="64" t="s">
        <v>29</v>
      </c>
      <c r="R16" s="65"/>
      <c r="S16" s="33">
        <v>7058</v>
      </c>
      <c r="T16" s="35">
        <v>20</v>
      </c>
    </row>
    <row r="17" spans="1:23" ht="18" customHeight="1" x14ac:dyDescent="0.3">
      <c r="A17" s="14" t="s">
        <v>54</v>
      </c>
      <c r="B17" s="84" t="s">
        <v>46</v>
      </c>
      <c r="C17" s="86"/>
      <c r="D17" s="86"/>
      <c r="E17" s="23">
        <v>3.17</v>
      </c>
      <c r="G17" s="66">
        <f>SUM(E17*E14)</f>
        <v>174.35</v>
      </c>
      <c r="H17" s="67"/>
      <c r="I17" s="67"/>
      <c r="J17" s="68"/>
      <c r="K17" s="40"/>
      <c r="L17" s="69"/>
      <c r="M17" s="70"/>
      <c r="N17" s="70"/>
      <c r="O17" s="71"/>
      <c r="Q17" s="64" t="s">
        <v>30</v>
      </c>
      <c r="R17" s="65"/>
      <c r="S17" s="33">
        <v>5549</v>
      </c>
      <c r="T17" s="35">
        <v>15</v>
      </c>
    </row>
    <row r="18" spans="1:23" ht="18" customHeight="1" x14ac:dyDescent="0.3">
      <c r="A18" s="14" t="s">
        <v>53</v>
      </c>
      <c r="B18" s="84" t="s">
        <v>47</v>
      </c>
      <c r="C18" s="86"/>
      <c r="D18" s="86"/>
      <c r="E18" s="23">
        <v>3.78</v>
      </c>
      <c r="G18" s="66"/>
      <c r="H18" s="67"/>
      <c r="I18" s="67"/>
      <c r="J18" s="68"/>
      <c r="K18" s="40"/>
      <c r="L18" s="69">
        <f>SUM(E18*E14)</f>
        <v>207.89999999999998</v>
      </c>
      <c r="M18" s="70"/>
      <c r="N18" s="70"/>
      <c r="O18" s="71"/>
      <c r="Q18" s="64" t="s">
        <v>31</v>
      </c>
      <c r="R18" s="65"/>
      <c r="S18" s="33">
        <v>5652</v>
      </c>
      <c r="T18" s="35">
        <v>17</v>
      </c>
    </row>
    <row r="19" spans="1:23" ht="18" customHeight="1" x14ac:dyDescent="0.3">
      <c r="A19" s="14" t="s">
        <v>15</v>
      </c>
      <c r="B19" s="87" t="s">
        <v>16</v>
      </c>
      <c r="C19" s="100"/>
      <c r="D19" s="100"/>
      <c r="E19" s="21"/>
      <c r="F19" s="22"/>
      <c r="G19" s="66">
        <f>SUM(G4-G5+G6+G7+G8+G9+G11+G15+G16+G17+G21)*5/1000</f>
        <v>49.127268699999995</v>
      </c>
      <c r="H19" s="67"/>
      <c r="I19" s="67"/>
      <c r="J19" s="68"/>
      <c r="K19" s="40"/>
      <c r="L19" s="69">
        <f>SUM(L4-L5+L6+L7+L8+L10+L12+L15+L16+L21)*5/1000</f>
        <v>47.422815199999995</v>
      </c>
      <c r="M19" s="70"/>
      <c r="N19" s="70"/>
      <c r="O19" s="71"/>
      <c r="Q19" s="64" t="s">
        <v>32</v>
      </c>
      <c r="R19" s="65"/>
      <c r="S19" s="33">
        <v>5472</v>
      </c>
      <c r="T19" s="35">
        <v>16</v>
      </c>
    </row>
    <row r="20" spans="1:23" ht="18" customHeight="1" thickBot="1" x14ac:dyDescent="0.35">
      <c r="A20" s="25" t="s">
        <v>55</v>
      </c>
      <c r="B20" s="101" t="s">
        <v>17</v>
      </c>
      <c r="C20" s="102"/>
      <c r="D20" s="102"/>
      <c r="E20" s="42">
        <v>0.06</v>
      </c>
      <c r="F20" s="43"/>
      <c r="G20" s="89">
        <f>SUM(G4+G5+G6+G7+G8+G9+G11+G15+G16+G17+G21)*E20</f>
        <v>737.24158439999997</v>
      </c>
      <c r="H20" s="90"/>
      <c r="I20" s="90"/>
      <c r="J20" s="91"/>
      <c r="K20" s="45"/>
      <c r="L20" s="89">
        <f>SUM(L4+L5+L6+L7+L8+L10+L12+L15+L16+L18+L21)*E20</f>
        <v>729.26214239999979</v>
      </c>
      <c r="M20" s="90"/>
      <c r="N20" s="90"/>
      <c r="O20" s="91"/>
      <c r="S20" s="47">
        <f>SUM(S8:S19)</f>
        <v>72409</v>
      </c>
      <c r="T20" s="48">
        <f>SUM(T8:T19)</f>
        <v>231</v>
      </c>
    </row>
    <row r="21" spans="1:23" ht="18" customHeight="1" x14ac:dyDescent="0.3">
      <c r="A21" s="8" t="s">
        <v>56</v>
      </c>
      <c r="B21" s="106" t="s">
        <v>43</v>
      </c>
      <c r="C21" s="107"/>
      <c r="D21" s="107"/>
      <c r="E21" s="27">
        <v>1.23</v>
      </c>
      <c r="G21" s="66">
        <f>SUM(E21*T20)</f>
        <v>284.13</v>
      </c>
      <c r="H21" s="67"/>
      <c r="I21" s="67"/>
      <c r="J21" s="68"/>
      <c r="K21" s="39"/>
      <c r="L21" s="69">
        <f>SUM(E21*T20)</f>
        <v>284.13</v>
      </c>
      <c r="M21" s="70"/>
      <c r="N21" s="70"/>
      <c r="O21" s="71"/>
    </row>
    <row r="22" spans="1:23" ht="18" customHeight="1" thickBot="1" x14ac:dyDescent="0.35">
      <c r="A22" s="8" t="s">
        <v>57</v>
      </c>
      <c r="B22" s="106" t="s">
        <v>44</v>
      </c>
      <c r="C22" s="107"/>
      <c r="D22" s="107"/>
      <c r="E22" s="26"/>
      <c r="G22" s="103"/>
      <c r="H22" s="104"/>
      <c r="I22" s="104"/>
      <c r="J22" s="105"/>
      <c r="K22" s="41"/>
      <c r="L22" s="103"/>
      <c r="M22" s="104"/>
      <c r="N22" s="104"/>
      <c r="O22" s="105"/>
    </row>
    <row r="23" spans="1:23" ht="25.5" customHeight="1" thickBot="1" x14ac:dyDescent="0.3">
      <c r="A23" s="8"/>
      <c r="B23" s="97" t="s">
        <v>61</v>
      </c>
      <c r="C23" s="98"/>
      <c r="D23" s="98"/>
      <c r="E23" s="99"/>
      <c r="F23" s="17" t="s">
        <v>10</v>
      </c>
      <c r="G23" s="108">
        <f>SUM(G4:J22)</f>
        <v>13073.728593100001</v>
      </c>
      <c r="H23" s="109"/>
      <c r="I23" s="109"/>
      <c r="J23" s="110"/>
      <c r="K23" s="22"/>
      <c r="L23" s="108">
        <f>SUM(L4:O22)</f>
        <v>12931.053997599996</v>
      </c>
      <c r="M23" s="109"/>
      <c r="N23" s="109"/>
      <c r="O23" s="110"/>
      <c r="T23" s="148" t="s">
        <v>66</v>
      </c>
      <c r="U23" s="149"/>
      <c r="V23" s="150"/>
      <c r="W23" s="151"/>
    </row>
    <row r="24" spans="1:23" ht="18" customHeight="1" thickBot="1" x14ac:dyDescent="0.3">
      <c r="B24" s="6"/>
      <c r="C24" s="6"/>
      <c r="D24" s="6"/>
      <c r="E24" s="7"/>
    </row>
    <row r="25" spans="1:23" ht="48" customHeight="1" thickBot="1" x14ac:dyDescent="0.3">
      <c r="A25" s="5" t="s">
        <v>39</v>
      </c>
      <c r="B25" s="94" t="s">
        <v>18</v>
      </c>
      <c r="C25" s="95"/>
      <c r="D25" s="96"/>
    </row>
    <row r="26" spans="1:23" ht="15.75" thickBot="1" x14ac:dyDescent="0.3">
      <c r="D26" s="2"/>
    </row>
    <row r="27" spans="1:23" ht="15.75" thickBot="1" x14ac:dyDescent="0.3">
      <c r="B27" s="49" t="s">
        <v>44</v>
      </c>
      <c r="C27" s="50"/>
      <c r="D27" s="51"/>
    </row>
    <row r="28" spans="1:23" ht="28.5" customHeight="1" thickBot="1" x14ac:dyDescent="0.3">
      <c r="B28" s="61" t="s">
        <v>60</v>
      </c>
      <c r="C28" s="62"/>
      <c r="D28" s="63"/>
    </row>
    <row r="29" spans="1:23" x14ac:dyDescent="0.25">
      <c r="B29" s="52" t="s">
        <v>64</v>
      </c>
      <c r="C29" s="53"/>
      <c r="D29" s="54"/>
    </row>
    <row r="30" spans="1:23" x14ac:dyDescent="0.25">
      <c r="B30" s="55"/>
      <c r="C30" s="56"/>
      <c r="D30" s="57"/>
    </row>
    <row r="31" spans="1:23" x14ac:dyDescent="0.25">
      <c r="B31" s="55"/>
      <c r="C31" s="56"/>
      <c r="D31" s="57"/>
    </row>
    <row r="32" spans="1:23" x14ac:dyDescent="0.25">
      <c r="B32" s="55"/>
      <c r="C32" s="56"/>
      <c r="D32" s="57"/>
    </row>
    <row r="33" spans="2:4" x14ac:dyDescent="0.25">
      <c r="B33" s="55"/>
      <c r="C33" s="56"/>
      <c r="D33" s="57"/>
    </row>
    <row r="34" spans="2:4" x14ac:dyDescent="0.25">
      <c r="B34" s="55"/>
      <c r="C34" s="56"/>
      <c r="D34" s="57"/>
    </row>
    <row r="35" spans="2:4" ht="15.75" thickBot="1" x14ac:dyDescent="0.3">
      <c r="B35" s="58"/>
      <c r="C35" s="59"/>
      <c r="D35" s="60"/>
    </row>
  </sheetData>
  <mergeCells count="89">
    <mergeCell ref="T23:W23"/>
    <mergeCell ref="V2:W2"/>
    <mergeCell ref="V3:W3"/>
    <mergeCell ref="V4:W4"/>
    <mergeCell ref="V7:W8"/>
    <mergeCell ref="G2:J2"/>
    <mergeCell ref="L2:O2"/>
    <mergeCell ref="L3:O3"/>
    <mergeCell ref="L6:O6"/>
    <mergeCell ref="L7:O7"/>
    <mergeCell ref="Q2:R2"/>
    <mergeCell ref="Q8:R8"/>
    <mergeCell ref="L4:O4"/>
    <mergeCell ref="L5:O5"/>
    <mergeCell ref="L8:O8"/>
    <mergeCell ref="B7:D7"/>
    <mergeCell ref="G3:J3"/>
    <mergeCell ref="B12:D12"/>
    <mergeCell ref="B8:D8"/>
    <mergeCell ref="B2:D2"/>
    <mergeCell ref="B5:D5"/>
    <mergeCell ref="B6:D6"/>
    <mergeCell ref="B11:D11"/>
    <mergeCell ref="B9:D9"/>
    <mergeCell ref="B10:D10"/>
    <mergeCell ref="B4:D4"/>
    <mergeCell ref="G4:J4"/>
    <mergeCell ref="G5:J5"/>
    <mergeCell ref="G6:J6"/>
    <mergeCell ref="G7:J7"/>
    <mergeCell ref="G9:J9"/>
    <mergeCell ref="B25:D25"/>
    <mergeCell ref="B23:E23"/>
    <mergeCell ref="B19:D19"/>
    <mergeCell ref="B20:D20"/>
    <mergeCell ref="L21:O21"/>
    <mergeCell ref="L22:O22"/>
    <mergeCell ref="B21:D21"/>
    <mergeCell ref="B22:D22"/>
    <mergeCell ref="L19:O19"/>
    <mergeCell ref="G20:J20"/>
    <mergeCell ref="G21:J21"/>
    <mergeCell ref="G22:J22"/>
    <mergeCell ref="G19:J19"/>
    <mergeCell ref="G23:J23"/>
    <mergeCell ref="L23:O23"/>
    <mergeCell ref="B16:D16"/>
    <mergeCell ref="B17:D17"/>
    <mergeCell ref="B14:D14"/>
    <mergeCell ref="L20:O20"/>
    <mergeCell ref="B18:D18"/>
    <mergeCell ref="L14:O14"/>
    <mergeCell ref="L15:O15"/>
    <mergeCell ref="L16:O16"/>
    <mergeCell ref="L17:O17"/>
    <mergeCell ref="L18:O18"/>
    <mergeCell ref="G18:J18"/>
    <mergeCell ref="B15:D15"/>
    <mergeCell ref="L10:O10"/>
    <mergeCell ref="L11:O11"/>
    <mergeCell ref="L12:O12"/>
    <mergeCell ref="G10:J10"/>
    <mergeCell ref="B13:D13"/>
    <mergeCell ref="Q5:S6"/>
    <mergeCell ref="Q7:S7"/>
    <mergeCell ref="Q14:R14"/>
    <mergeCell ref="Q15:R15"/>
    <mergeCell ref="Q16:R16"/>
    <mergeCell ref="G8:J8"/>
    <mergeCell ref="G11:J11"/>
    <mergeCell ref="G12:J12"/>
    <mergeCell ref="G13:J13"/>
    <mergeCell ref="G14:J14"/>
    <mergeCell ref="B27:D27"/>
    <mergeCell ref="B29:D35"/>
    <mergeCell ref="B28:D28"/>
    <mergeCell ref="Q19:R19"/>
    <mergeCell ref="Q9:R9"/>
    <mergeCell ref="Q10:R10"/>
    <mergeCell ref="Q11:R11"/>
    <mergeCell ref="G15:J15"/>
    <mergeCell ref="G16:J16"/>
    <mergeCell ref="Q12:R12"/>
    <mergeCell ref="Q13:R13"/>
    <mergeCell ref="L13:O13"/>
    <mergeCell ref="Q18:R18"/>
    <mergeCell ref="Q17:R17"/>
    <mergeCell ref="G17:J17"/>
    <mergeCell ref="L9:O9"/>
  </mergeCells>
  <pageMargins left="0.7" right="0.7" top="0.75" bottom="0.75" header="0.3" footer="0.3"/>
  <pageSetup paperSize="9"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2020-03-05T05:46:05Z</dcterms:modified>
</cp:coreProperties>
</file>